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7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6" i="1"/>
  <c r="F21"/>
  <c r="F23"/>
  <c r="F2"/>
  <c r="F30"/>
  <c r="F35"/>
  <c r="F37"/>
  <c r="F3"/>
  <c r="F44"/>
  <c r="F49"/>
  <c r="F51"/>
  <c r="F4"/>
  <c r="F58"/>
  <c r="F63"/>
  <c r="F65"/>
  <c r="F5"/>
  <c r="F72"/>
  <c r="F77"/>
  <c r="F79"/>
  <c r="F6"/>
  <c r="F86"/>
  <c r="F91"/>
  <c r="F93"/>
  <c r="F7"/>
  <c r="F100"/>
  <c r="F105"/>
  <c r="F107"/>
  <c r="F8"/>
  <c r="F114"/>
  <c r="F119"/>
  <c r="F121"/>
  <c r="F9"/>
  <c r="N38"/>
  <c r="D16"/>
  <c r="D21"/>
  <c r="D23"/>
  <c r="D2"/>
  <c r="D30"/>
  <c r="D35"/>
  <c r="D37"/>
  <c r="D3"/>
  <c r="D44"/>
  <c r="D49"/>
  <c r="D51"/>
  <c r="D4"/>
  <c r="D58"/>
  <c r="D63"/>
  <c r="D65"/>
  <c r="D5"/>
  <c r="D72"/>
  <c r="D77"/>
  <c r="D79"/>
  <c r="D6"/>
  <c r="D86"/>
  <c r="D91"/>
  <c r="D93"/>
  <c r="D7"/>
  <c r="D100"/>
  <c r="D105"/>
  <c r="D107"/>
  <c r="D8"/>
  <c r="D114"/>
  <c r="D119"/>
  <c r="D121"/>
  <c r="D9"/>
  <c r="N36"/>
  <c r="N46"/>
  <c r="E16"/>
  <c r="E21"/>
  <c r="E23"/>
  <c r="E2"/>
  <c r="E30"/>
  <c r="E35"/>
  <c r="E37"/>
  <c r="E3"/>
  <c r="E44"/>
  <c r="E49"/>
  <c r="E51"/>
  <c r="E4"/>
  <c r="E58"/>
  <c r="E63"/>
  <c r="E65"/>
  <c r="E5"/>
  <c r="E72"/>
  <c r="E77"/>
  <c r="E79"/>
  <c r="E6"/>
  <c r="E86"/>
  <c r="E91"/>
  <c r="E93"/>
  <c r="E7"/>
  <c r="E100"/>
  <c r="E105"/>
  <c r="E107"/>
  <c r="E8"/>
  <c r="E114"/>
  <c r="E119"/>
  <c r="E121"/>
  <c r="E9"/>
  <c r="N37"/>
  <c r="N45"/>
  <c r="C16"/>
  <c r="C21"/>
  <c r="C23"/>
  <c r="C2"/>
  <c r="C30"/>
  <c r="C35"/>
  <c r="C37"/>
  <c r="C3"/>
  <c r="C44"/>
  <c r="C49"/>
  <c r="C51"/>
  <c r="C4"/>
  <c r="C58"/>
  <c r="C63"/>
  <c r="C65"/>
  <c r="C5"/>
  <c r="C72"/>
  <c r="C77"/>
  <c r="C79"/>
  <c r="C6"/>
  <c r="C86"/>
  <c r="C91"/>
  <c r="C93"/>
  <c r="C7"/>
  <c r="C100"/>
  <c r="C105"/>
  <c r="C107"/>
  <c r="C8"/>
  <c r="C114"/>
  <c r="C119"/>
  <c r="C121"/>
  <c r="C9"/>
  <c r="N35"/>
  <c r="N44"/>
  <c r="I2"/>
  <c r="I3"/>
  <c r="I4"/>
  <c r="I5"/>
  <c r="I6"/>
  <c r="I7"/>
  <c r="I8"/>
  <c r="I9"/>
  <c r="N41"/>
  <c r="H2"/>
  <c r="H3"/>
  <c r="H4"/>
  <c r="H5"/>
  <c r="H6"/>
  <c r="H7"/>
  <c r="H8"/>
  <c r="H9"/>
  <c r="N40"/>
  <c r="G2"/>
  <c r="G3"/>
  <c r="G4"/>
  <c r="G5"/>
  <c r="G6"/>
  <c r="G7"/>
  <c r="G8"/>
  <c r="G9"/>
  <c r="N39"/>
  <c r="B16"/>
  <c r="B21"/>
  <c r="B23"/>
  <c r="B2"/>
  <c r="B30"/>
  <c r="B35"/>
  <c r="B37"/>
  <c r="B3"/>
  <c r="B44"/>
  <c r="B49"/>
  <c r="B51"/>
  <c r="B4"/>
  <c r="B58"/>
  <c r="B63"/>
  <c r="B65"/>
  <c r="B5"/>
  <c r="B72"/>
  <c r="B77"/>
  <c r="B79"/>
  <c r="B6"/>
  <c r="B86"/>
  <c r="B91"/>
  <c r="B93"/>
  <c r="B7"/>
  <c r="B100"/>
  <c r="B105"/>
  <c r="B107"/>
  <c r="B8"/>
  <c r="B114"/>
  <c r="B119"/>
  <c r="B121"/>
  <c r="B9"/>
  <c r="N34"/>
</calcChain>
</file>

<file path=xl/sharedStrings.xml><?xml version="1.0" encoding="utf-8"?>
<sst xmlns="http://schemas.openxmlformats.org/spreadsheetml/2006/main" count="152" uniqueCount="51">
  <si>
    <t>UniQue 2</t>
    <phoneticPr fontId="9" type="noConversion"/>
  </si>
  <si>
    <t>Raw (gzip)</t>
    <phoneticPr fontId="9" type="noConversion"/>
  </si>
  <si>
    <t>YQL (no compression)</t>
    <phoneticPr fontId="9" type="noConversion"/>
  </si>
  <si>
    <t>UniQue (gzip)</t>
    <phoneticPr fontId="9" type="noConversion"/>
  </si>
  <si>
    <t>UniQue 2 (no compression)</t>
    <phoneticPr fontId="9" type="noConversion"/>
  </si>
  <si>
    <t>Reduction Ratio 3</t>
    <phoneticPr fontId="9" type="noConversion"/>
  </si>
  <si>
    <t>UniQue vs. Original</t>
    <phoneticPr fontId="9" type="noConversion"/>
  </si>
  <si>
    <t>UniQue vs. YQL</t>
    <phoneticPr fontId="9" type="noConversion"/>
  </si>
  <si>
    <t>UniQue 2 vs. YQL</t>
    <phoneticPr fontId="9" type="noConversion"/>
  </si>
  <si>
    <t>Headers</t>
    <phoneticPr fontId="9" type="noConversion"/>
  </si>
  <si>
    <t>Body</t>
    <phoneticPr fontId="9" type="noConversion"/>
  </si>
  <si>
    <t>Total</t>
    <phoneticPr fontId="9" type="noConversion"/>
  </si>
  <si>
    <t>Total</t>
    <phoneticPr fontId="9" type="noConversion"/>
  </si>
  <si>
    <t>HTTP(S) request</t>
    <phoneticPr fontId="9" type="noConversion"/>
  </si>
  <si>
    <t>HTTP(S) response</t>
    <phoneticPr fontId="9" type="noConversion"/>
  </si>
  <si>
    <t>Total</t>
    <phoneticPr fontId="9" type="noConversion"/>
  </si>
  <si>
    <t>VII: Tweets</t>
    <phoneticPr fontId="9" type="noConversion"/>
  </si>
  <si>
    <t>VI: Competition</t>
    <phoneticPr fontId="9" type="noConversion"/>
  </si>
  <si>
    <t>V: Ascents</t>
    <phoneticPr fontId="9" type="noConversion"/>
  </si>
  <si>
    <t>IV: About (Instagram)</t>
    <phoneticPr fontId="9" type="noConversion"/>
  </si>
  <si>
    <t>III: About (Facebook)</t>
    <phoneticPr fontId="9" type="noConversion"/>
  </si>
  <si>
    <t>II: Climber account IDs</t>
    <phoneticPr fontId="9" type="noConversion"/>
  </si>
  <si>
    <t>I: Top 10 climbers</t>
    <phoneticPr fontId="9" type="noConversion"/>
  </si>
  <si>
    <t>I</t>
    <phoneticPr fontId="9" type="noConversion"/>
  </si>
  <si>
    <t>II</t>
    <phoneticPr fontId="9" type="noConversion"/>
  </si>
  <si>
    <t>Summary</t>
    <phoneticPr fontId="9" type="noConversion"/>
  </si>
  <si>
    <t>III</t>
    <phoneticPr fontId="9" type="noConversion"/>
  </si>
  <si>
    <t>IV</t>
    <phoneticPr fontId="9" type="noConversion"/>
  </si>
  <si>
    <t>V</t>
    <phoneticPr fontId="9" type="noConversion"/>
  </si>
  <si>
    <t>VI</t>
    <phoneticPr fontId="9" type="noConversion"/>
  </si>
  <si>
    <t>VII</t>
    <phoneticPr fontId="9" type="noConversion"/>
  </si>
  <si>
    <t>Averages</t>
    <phoneticPr fontId="9" type="noConversion"/>
  </si>
  <si>
    <t>Reduction Ratios</t>
    <phoneticPr fontId="9" type="noConversion"/>
  </si>
  <si>
    <t>Percentage</t>
    <phoneticPr fontId="9" type="noConversion"/>
  </si>
  <si>
    <t>YQL</t>
    <phoneticPr fontId="9" type="noConversion"/>
  </si>
  <si>
    <t>UniQue</t>
    <phoneticPr fontId="9" type="noConversion"/>
  </si>
  <si>
    <t>VIII: Media</t>
    <phoneticPr fontId="9" type="noConversion"/>
  </si>
  <si>
    <t>VIII</t>
    <phoneticPr fontId="9" type="noConversion"/>
  </si>
  <si>
    <t>Original</t>
    <phoneticPr fontId="9" type="noConversion"/>
  </si>
  <si>
    <t>Raw</t>
    <phoneticPr fontId="9" type="noConversion"/>
  </si>
  <si>
    <t>Reduction Ratio 1</t>
    <phoneticPr fontId="9" type="noConversion"/>
  </si>
  <si>
    <t>Reduction Ratio 2</t>
    <phoneticPr fontId="9" type="noConversion"/>
  </si>
  <si>
    <t>Original (gzip)</t>
    <phoneticPr fontId="9" type="noConversion"/>
  </si>
  <si>
    <t>Raw
(gzip)</t>
    <phoneticPr fontId="9" type="noConversion"/>
  </si>
  <si>
    <t>Original
(gzip)</t>
    <phoneticPr fontId="9" type="noConversion"/>
  </si>
  <si>
    <t>YQL
(no compression)</t>
    <phoneticPr fontId="9" type="noConversion"/>
  </si>
  <si>
    <t>UniQue
(gzip)</t>
    <phoneticPr fontId="9" type="noConversion"/>
  </si>
  <si>
    <t>Reduction Ratio:
UniQue vs. Original</t>
    <phoneticPr fontId="9" type="noConversion"/>
  </si>
  <si>
    <t>Reduction Ratio:
UniQue vs. YQL</t>
    <phoneticPr fontId="9" type="noConversion"/>
  </si>
  <si>
    <t>UniQue 2
(no compression)</t>
    <phoneticPr fontId="9" type="noConversion"/>
  </si>
  <si>
    <t>Reduction Ratio:
UniQue 2 vs. YQL</t>
    <phoneticPr fontId="9" type="noConversion"/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</si>
</sst>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10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indent="1"/>
    </xf>
    <xf numFmtId="0" fontId="7" fillId="0" borderId="0" xfId="0" applyFont="1"/>
    <xf numFmtId="0" fontId="7" fillId="0" borderId="2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center"/>
    </xf>
    <xf numFmtId="0" fontId="6" fillId="0" borderId="0" xfId="0" applyFont="1"/>
    <xf numFmtId="0" fontId="6" fillId="0" borderId="2" xfId="0" applyFont="1" applyBorder="1" applyAlignment="1">
      <alignment vertical="top"/>
    </xf>
    <xf numFmtId="0" fontId="0" fillId="0" borderId="0" xfId="0" applyAlignment="1">
      <alignment horizontal="left"/>
    </xf>
    <xf numFmtId="9" fontId="0" fillId="0" borderId="0" xfId="1" applyFont="1" applyAlignment="1">
      <alignment horizontal="center"/>
    </xf>
    <xf numFmtId="9" fontId="0" fillId="0" borderId="2" xfId="1" applyFont="1" applyBorder="1" applyAlignment="1">
      <alignment horizontal="center" vertical="top"/>
    </xf>
    <xf numFmtId="0" fontId="6" fillId="0" borderId="0" xfId="0" applyFont="1" applyAlignment="1"/>
    <xf numFmtId="0" fontId="0" fillId="0" borderId="0" xfId="0" applyAlignment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 vertical="top"/>
    </xf>
    <xf numFmtId="0" fontId="4" fillId="0" borderId="0" xfId="0" applyFont="1"/>
    <xf numFmtId="9" fontId="0" fillId="0" borderId="0" xfId="0" applyNumberFormat="1"/>
    <xf numFmtId="164" fontId="0" fillId="0" borderId="0" xfId="0" applyNumberFormat="1"/>
    <xf numFmtId="0" fontId="3" fillId="0" borderId="0" xfId="0" applyFont="1"/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9" fontId="0" fillId="0" borderId="0" xfId="0" applyNumberFormat="1" applyFill="1"/>
    <xf numFmtId="0" fontId="1" fillId="0" borderId="0" xfId="0" applyFont="1"/>
    <xf numFmtId="0" fontId="0" fillId="0" borderId="0" xfId="0" applyAlignment="1">
      <alignment horizontal="right"/>
    </xf>
    <xf numFmtId="0" fontId="0" fillId="0" borderId="2" xfId="0" applyBorder="1" applyAlignment="1">
      <alignment horizontal="right" vertical="top"/>
    </xf>
    <xf numFmtId="0" fontId="0" fillId="0" borderId="0" xfId="0" applyFill="1" applyAlignment="1">
      <alignment horizontal="right"/>
    </xf>
    <xf numFmtId="0" fontId="8" fillId="0" borderId="1" xfId="0" applyFont="1" applyBorder="1" applyAlignment="1">
      <alignment horizontal="right" vertical="center"/>
    </xf>
    <xf numFmtId="9" fontId="0" fillId="0" borderId="0" xfId="0" applyNumberFormat="1"/>
    <xf numFmtId="9" fontId="0" fillId="2" borderId="0" xfId="1" applyFont="1" applyFill="1" applyAlignment="1">
      <alignment horizontal="center"/>
    </xf>
    <xf numFmtId="164" fontId="0" fillId="3" borderId="0" xfId="0" applyNumberFormat="1" applyFill="1"/>
    <xf numFmtId="9" fontId="0" fillId="3" borderId="0" xfId="1" applyFont="1" applyFill="1"/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/>
  <colors>
    <mruColors>
      <color rgb="FFA6A6A6"/>
      <color rgb="FFD9D9D9"/>
      <color rgb="FFCA0D3E"/>
      <color rgb="FFC9212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autoTitleDeleted val="1"/>
    <c:plotArea>
      <c:layout>
        <c:manualLayout>
          <c:layoutTarget val="inner"/>
          <c:xMode val="edge"/>
          <c:yMode val="edge"/>
          <c:x val="0.210278187882765"/>
          <c:y val="0.0886016996291135"/>
          <c:w val="0.74318104768154"/>
          <c:h val="0.686145641590659"/>
        </c:manualLayout>
      </c:layout>
      <c:barChart>
        <c:barDir val="bar"/>
        <c:grouping val="clustered"/>
        <c:ser>
          <c:idx val="2"/>
          <c:order val="0"/>
          <c:tx>
            <c:v>UniQue</c:v>
          </c:tx>
          <c:spPr>
            <a:solidFill>
              <a:srgbClr val="CA0D3E"/>
            </a:solidFill>
            <a:ln>
              <a:noFill/>
            </a:ln>
            <a:effectLst/>
          </c:spPr>
          <c:cat>
            <c:strLit>
              <c:ptCount val="1"/>
            </c:strLit>
          </c:cat>
          <c:val>
            <c:numRef>
              <c:f>Sheet1!$E$2:$E$9</c:f>
              <c:numCache>
                <c:formatCode>_(* #,##0_);_(* \(#,##0\);_(* "-"??_);_(@_)</c:formatCode>
                <c:ptCount val="8"/>
                <c:pt idx="0">
                  <c:v>1519.0</c:v>
                </c:pt>
                <c:pt idx="1">
                  <c:v>1149.0</c:v>
                </c:pt>
                <c:pt idx="2">
                  <c:v>3426.0</c:v>
                </c:pt>
                <c:pt idx="3">
                  <c:v>1021.0</c:v>
                </c:pt>
                <c:pt idx="4">
                  <c:v>1780.0</c:v>
                </c:pt>
                <c:pt idx="5">
                  <c:v>1557.0</c:v>
                </c:pt>
                <c:pt idx="6">
                  <c:v>2345.0</c:v>
                </c:pt>
                <c:pt idx="7">
                  <c:v>4125.0</c:v>
                </c:pt>
              </c:numCache>
            </c:numRef>
          </c:val>
        </c:ser>
        <c:ser>
          <c:idx val="3"/>
          <c:order val="1"/>
          <c:tx>
            <c:v>YQL</c:v>
          </c:tx>
          <c:spPr>
            <a:solidFill>
              <a:srgbClr val="A6A6A6"/>
            </a:solidFill>
            <a:ln>
              <a:noFill/>
            </a:ln>
            <a:effectLst/>
          </c:spPr>
          <c:cat>
            <c:strLit>
              <c:ptCount val="1"/>
            </c:strLit>
          </c:cat>
          <c:val>
            <c:numRef>
              <c:f>Sheet1!$D$2:$D$9</c:f>
              <c:numCache>
                <c:formatCode>_(* #,##0_);_(* \(#,##0\);_(* "-"??_);_(@_)</c:formatCode>
                <c:ptCount val="8"/>
                <c:pt idx="0">
                  <c:v>1960.0</c:v>
                </c:pt>
                <c:pt idx="1">
                  <c:v>1627.0</c:v>
                </c:pt>
                <c:pt idx="2">
                  <c:v>6499.0</c:v>
                </c:pt>
                <c:pt idx="3">
                  <c:v>1387.0</c:v>
                </c:pt>
                <c:pt idx="4">
                  <c:v>5734.0</c:v>
                </c:pt>
                <c:pt idx="5">
                  <c:v>3794.0</c:v>
                </c:pt>
                <c:pt idx="6">
                  <c:v>4274.0</c:v>
                </c:pt>
                <c:pt idx="7">
                  <c:v>9383.0</c:v>
                </c:pt>
              </c:numCache>
            </c:numRef>
          </c:val>
        </c:ser>
        <c:axId val="395396936"/>
        <c:axId val="395403864"/>
      </c:barChart>
      <c:catAx>
        <c:axId val="395396936"/>
        <c:scaling>
          <c:orientation val="maxMin"/>
        </c:scaling>
        <c:axPos val="l"/>
        <c:maj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>
                <a:latin typeface="Arial"/>
                <a:cs typeface="Arial"/>
              </a:defRPr>
            </a:pPr>
            <a:endParaRPr lang="en-US"/>
          </a:p>
        </c:txPr>
        <c:crossAx val="395403864"/>
        <c:crosses val="autoZero"/>
        <c:auto val="1"/>
        <c:lblAlgn val="ctr"/>
        <c:lblOffset val="100"/>
        <c:tickLblSkip val="1"/>
        <c:tickMarkSkip val="1"/>
      </c:catAx>
      <c:valAx>
        <c:axId val="395403864"/>
        <c:scaling>
          <c:orientation val="minMax"/>
          <c:max val="10000.0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400" b="0">
                    <a:latin typeface="Arial"/>
                    <a:cs typeface="Arial"/>
                  </a:defRPr>
                </a:pPr>
                <a:r>
                  <a:rPr lang="en-US" sz="1000" b="0" i="1">
                    <a:latin typeface="Arial"/>
                    <a:cs typeface="Arial"/>
                  </a:rPr>
                  <a:t>Generated Network</a:t>
                </a:r>
                <a:r>
                  <a:rPr lang="en-US" sz="1000" b="0" i="1" baseline="0">
                    <a:latin typeface="Arial"/>
                    <a:cs typeface="Arial"/>
                  </a:rPr>
                  <a:t> Traffic </a:t>
                </a:r>
                <a:r>
                  <a:rPr lang="en-US" sz="1000" b="0" i="1">
                    <a:latin typeface="Arial"/>
                    <a:cs typeface="Arial"/>
                  </a:rPr>
                  <a:t>(bytes)</a:t>
                </a:r>
              </a:p>
            </c:rich>
          </c:tx>
          <c:layout/>
        </c:title>
        <c:numFmt formatCode="#\ ##0;[Red]#\ ##0" sourceLinked="0"/>
        <c:tickLblPos val="nextTo"/>
        <c:spPr>
          <a:ln w="19050">
            <a:noFill/>
          </a:ln>
        </c:spPr>
        <c:txPr>
          <a:bodyPr/>
          <a:lstStyle/>
          <a:p>
            <a:pPr>
              <a:defRPr sz="1000" b="1">
                <a:latin typeface="Georgia"/>
                <a:cs typeface="Georgia"/>
              </a:defRPr>
            </a:pPr>
            <a:endParaRPr lang="en-US"/>
          </a:p>
        </c:txPr>
        <c:crossAx val="395396936"/>
        <c:crosses val="max"/>
        <c:crossBetween val="between"/>
        <c:majorUnit val="2000.0"/>
      </c:valAx>
      <c:spPr>
        <a:noFill/>
        <a:ln w="25400">
          <a:noFill/>
        </a:ln>
      </c:spPr>
    </c:plotArea>
    <c:plotVisOnly val="1"/>
    <c:dispBlanksAs val="gap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171377</xdr:colOff>
      <xdr:row>0</xdr:row>
      <xdr:rowOff>114304</xdr:rowOff>
    </xdr:from>
    <xdr:to>
      <xdr:col>31</xdr:col>
      <xdr:colOff>546281</xdr:colOff>
      <xdr:row>28</xdr:row>
      <xdr:rowOff>109732</xdr:rowOff>
    </xdr:to>
    <xdr:grpSp>
      <xdr:nvGrpSpPr>
        <xdr:cNvPr id="85" name="Group 84"/>
        <xdr:cNvGrpSpPr/>
      </xdr:nvGrpSpPr>
      <xdr:grpSpPr>
        <a:xfrm>
          <a:off x="26828677" y="114304"/>
          <a:ext cx="7042404" cy="5126228"/>
          <a:chOff x="27281306" y="176281"/>
          <a:chExt cx="7029521" cy="5128255"/>
        </a:xfrm>
      </xdr:grpSpPr>
      <xdr:grpSp>
        <xdr:nvGrpSpPr>
          <xdr:cNvPr id="57" name="Group 56"/>
          <xdr:cNvGrpSpPr/>
        </xdr:nvGrpSpPr>
        <xdr:grpSpPr>
          <a:xfrm>
            <a:off x="27281306" y="176281"/>
            <a:ext cx="7029521" cy="5128255"/>
            <a:chOff x="0" y="0"/>
            <a:chExt cx="7310953" cy="5308595"/>
          </a:xfrm>
        </xdr:grpSpPr>
        <xdr:graphicFrame macro="">
          <xdr:nvGraphicFramePr>
            <xdr:cNvPr id="58" name="Chart 57"/>
            <xdr:cNvGraphicFramePr/>
          </xdr:nvGraphicFramePr>
          <xdr:xfrm>
            <a:off x="4221" y="0"/>
            <a:ext cx="7306732" cy="530859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pSp>
          <xdr:nvGrpSpPr>
            <xdr:cNvPr id="59" name="Group 58"/>
            <xdr:cNvGrpSpPr/>
          </xdr:nvGrpSpPr>
          <xdr:grpSpPr>
            <a:xfrm>
              <a:off x="0" y="42328"/>
              <a:ext cx="6968041" cy="4077406"/>
              <a:chOff x="0" y="42328"/>
              <a:chExt cx="6968041" cy="4077406"/>
            </a:xfrm>
          </xdr:grpSpPr>
          <xdr:grpSp>
            <xdr:nvGrpSpPr>
              <xdr:cNvPr id="60" name="Group 59"/>
              <xdr:cNvGrpSpPr/>
            </xdr:nvGrpSpPr>
            <xdr:grpSpPr>
              <a:xfrm>
                <a:off x="0" y="42328"/>
                <a:ext cx="1587100" cy="408577"/>
                <a:chOff x="0" y="42328"/>
                <a:chExt cx="1587100" cy="408577"/>
              </a:xfrm>
            </xdr:grpSpPr>
            <xdr:sp macro="" textlink="">
              <xdr:nvSpPr>
                <xdr:cNvPr id="79" name="TextBox 78"/>
                <xdr:cNvSpPr txBox="1"/>
              </xdr:nvSpPr>
              <xdr:spPr>
                <a:xfrm>
                  <a:off x="795055" y="50795"/>
                  <a:ext cx="792045" cy="400110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wrap="square" rtlCol="0" anchor="t">
                  <a:noAutofit/>
                </a:bodyPr>
                <a:lstStyle>
                  <a:lvl1pPr marL="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000" b="0" i="1">
                      <a:latin typeface="Arial"/>
                      <a:cs typeface="Arial"/>
                    </a:rPr>
                    <a:t>Reduction</a:t>
                  </a:r>
                </a:p>
                <a:p>
                  <a:pPr algn="ctr"/>
                  <a:r>
                    <a:rPr lang="en-US" sz="1000" b="0" i="1">
                      <a:latin typeface="Arial"/>
                      <a:cs typeface="Arial"/>
                    </a:rPr>
                    <a:t>Ratio</a:t>
                  </a:r>
                </a:p>
              </xdr:txBody>
            </xdr:sp>
            <xdr:sp macro="" textlink="">
              <xdr:nvSpPr>
                <xdr:cNvPr id="80" name="TextBox 79"/>
                <xdr:cNvSpPr txBox="1"/>
              </xdr:nvSpPr>
              <xdr:spPr>
                <a:xfrm>
                  <a:off x="0" y="42328"/>
                  <a:ext cx="811590" cy="40434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wrap="square" lIns="182880" rtlCol="0" anchor="b">
                  <a:noAutofit/>
                </a:bodyPr>
                <a:lstStyle>
                  <a:lvl1pPr marL="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000" b="1">
                    <a:latin typeface="Arial"/>
                    <a:cs typeface="Arial"/>
                  </a:endParaRPr>
                </a:p>
                <a:p>
                  <a:pPr algn="l"/>
                  <a:r>
                    <a:rPr lang="en-US" sz="1000" b="0" i="1">
                      <a:latin typeface="Arial"/>
                      <a:cs typeface="Arial"/>
                    </a:rPr>
                    <a:t>Data</a:t>
                  </a:r>
                </a:p>
                <a:p>
                  <a:pPr algn="l"/>
                  <a:r>
                    <a:rPr lang="en-US" sz="1000" b="0" i="1">
                      <a:latin typeface="Arial"/>
                      <a:cs typeface="Arial"/>
                    </a:rPr>
                    <a:t>Source</a:t>
                  </a:r>
                </a:p>
              </xdr:txBody>
            </xdr:sp>
          </xdr:grpSp>
          <xdr:grpSp>
            <xdr:nvGrpSpPr>
              <xdr:cNvPr id="61" name="Group 60"/>
              <xdr:cNvGrpSpPr/>
            </xdr:nvGrpSpPr>
            <xdr:grpSpPr>
              <a:xfrm>
                <a:off x="154504" y="477515"/>
                <a:ext cx="6813537" cy="3642219"/>
                <a:chOff x="154504" y="477515"/>
                <a:chExt cx="6813537" cy="3642219"/>
              </a:xfrm>
            </xdr:grpSpPr>
            <xdr:cxnSp macro="">
              <xdr:nvCxnSpPr>
                <xdr:cNvPr id="69" name="Straight Connector 68"/>
                <xdr:cNvCxnSpPr/>
              </xdr:nvCxnSpPr>
              <xdr:spPr>
                <a:xfrm>
                  <a:off x="154504" y="92074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0" name="Straight Connector 69"/>
                <xdr:cNvCxnSpPr/>
              </xdr:nvCxnSpPr>
              <xdr:spPr>
                <a:xfrm>
                  <a:off x="154504" y="137794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1" name="Straight Connector 70"/>
                <xdr:cNvCxnSpPr/>
              </xdr:nvCxnSpPr>
              <xdr:spPr>
                <a:xfrm>
                  <a:off x="154504" y="320039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2" name="Straight Connector 71"/>
                <xdr:cNvCxnSpPr/>
              </xdr:nvCxnSpPr>
              <xdr:spPr>
                <a:xfrm>
                  <a:off x="154504" y="274319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3" name="Straight Connector 72"/>
                <xdr:cNvCxnSpPr/>
              </xdr:nvCxnSpPr>
              <xdr:spPr>
                <a:xfrm>
                  <a:off x="154504" y="183514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4" name="Straight Connector 73"/>
                <xdr:cNvCxnSpPr/>
              </xdr:nvCxnSpPr>
              <xdr:spPr>
                <a:xfrm>
                  <a:off x="154504" y="229234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5" name="Straight Connector 74"/>
                <xdr:cNvCxnSpPr/>
              </xdr:nvCxnSpPr>
              <xdr:spPr>
                <a:xfrm>
                  <a:off x="154504" y="365759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6" name="Straight Connector 75"/>
                <xdr:cNvCxnSpPr/>
              </xdr:nvCxnSpPr>
              <xdr:spPr>
                <a:xfrm>
                  <a:off x="154504" y="4114795"/>
                  <a:ext cx="1380744" cy="0"/>
                </a:xfrm>
                <a:prstGeom prst="line">
                  <a:avLst/>
                </a:prstGeom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7" name="Straight Connector 76"/>
                <xdr:cNvCxnSpPr/>
              </xdr:nvCxnSpPr>
              <xdr:spPr>
                <a:xfrm>
                  <a:off x="155788" y="477515"/>
                  <a:ext cx="6812253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78" name="Straight Connector 77"/>
                <xdr:cNvCxnSpPr/>
              </xdr:nvCxnSpPr>
              <xdr:spPr>
                <a:xfrm>
                  <a:off x="154504" y="4119734"/>
                  <a:ext cx="6812280" cy="0"/>
                </a:xfrm>
                <a:prstGeom prst="line">
                  <a:avLst/>
                </a:prstGeom>
                <a:ln w="19050">
                  <a:solidFill>
                    <a:schemeClr val="tx1"/>
                  </a:solidFill>
                </a:ln>
                <a:effectLst/>
              </xdr:spPr>
              <xdr:style>
                <a:lnRef idx="2">
                  <a:schemeClr val="accent1"/>
                </a:lnRef>
                <a:fillRef idx="0">
                  <a:schemeClr val="accent1"/>
                </a:fillRef>
                <a:effectRef idx="1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64" name="Group 63"/>
              <xdr:cNvGrpSpPr/>
            </xdr:nvGrpSpPr>
            <xdr:grpSpPr>
              <a:xfrm>
                <a:off x="129112" y="482595"/>
                <a:ext cx="1401225" cy="3623823"/>
                <a:chOff x="129112" y="482595"/>
                <a:chExt cx="1401225" cy="3623823"/>
              </a:xfrm>
            </xdr:grpSpPr>
            <xdr:sp macro="" textlink="">
              <xdr:nvSpPr>
                <xdr:cNvPr id="65" name="TextBox 64"/>
                <xdr:cNvSpPr txBox="1"/>
              </xdr:nvSpPr>
              <xdr:spPr>
                <a:xfrm>
                  <a:off x="129112" y="560912"/>
                  <a:ext cx="441334" cy="349200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wrap="square" rtlCol="0" anchor="t">
                  <a:noAutofit/>
                </a:bodyPr>
                <a:lstStyle>
                  <a:lvl1pPr marL="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I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II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III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IV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V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VI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VII</a:t>
                  </a:r>
                </a:p>
                <a:p>
                  <a:pPr algn="l">
                    <a:spcAft>
                      <a:spcPts val="2300"/>
                    </a:spcAft>
                  </a:pPr>
                  <a:r>
                    <a:rPr lang="en-US" sz="1000" b="1" spc="0">
                      <a:latin typeface="Arial"/>
                      <a:cs typeface="Arial"/>
                    </a:rPr>
                    <a:t>VIII</a:t>
                  </a:r>
                </a:p>
              </xdr:txBody>
            </xdr:sp>
            <xdr:grpSp>
              <xdr:nvGrpSpPr>
                <xdr:cNvPr id="66" name="Group 65"/>
                <xdr:cNvGrpSpPr/>
              </xdr:nvGrpSpPr>
              <xdr:grpSpPr>
                <a:xfrm>
                  <a:off x="390574" y="482595"/>
                  <a:ext cx="1139763" cy="3623823"/>
                  <a:chOff x="390574" y="482595"/>
                  <a:chExt cx="1139763" cy="3623823"/>
                </a:xfrm>
              </xdr:grpSpPr>
              <xdr:sp macro="" textlink="">
                <xdr:nvSpPr>
                  <xdr:cNvPr id="67" name="Rectangle 66"/>
                  <xdr:cNvSpPr/>
                </xdr:nvSpPr>
                <xdr:spPr>
                  <a:xfrm>
                    <a:off x="821254" y="482595"/>
                    <a:ext cx="709083" cy="3623823"/>
                  </a:xfrm>
                  <a:prstGeom prst="rect">
                    <a:avLst/>
                  </a:prstGeom>
                  <a:solidFill>
                    <a:schemeClr val="bg1">
                      <a:lumMod val="85000"/>
                      <a:alpha val="50000"/>
                    </a:schemeClr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ctr"/>
                  <a:lstStyle>
                    <a:lvl1pPr marL="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indent="0">
                      <a:defRPr sz="11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endParaRPr lang="en-US" sz="1100"/>
                  </a:p>
                </xdr:txBody>
              </xdr:sp>
              <xdr:sp macro="" textlink="">
                <xdr:nvSpPr>
                  <xdr:cNvPr id="68" name="TextBox 67"/>
                  <xdr:cNvSpPr txBox="1"/>
                </xdr:nvSpPr>
                <xdr:spPr>
                  <a:xfrm>
                    <a:off x="390574" y="558795"/>
                    <a:ext cx="1032891" cy="3487557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wrap="square" rtlCol="0" anchor="t">
                    <a:spAutoFit/>
                  </a:bodyPr>
                  <a:lstStyle>
                    <a:lvl1pPr marL="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indent="0">
                      <a:defRPr sz="11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23%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29%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47%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26%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69%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59%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45%</a:t>
                    </a:r>
                  </a:p>
                  <a:p>
                    <a:pPr algn="r">
                      <a:spcAft>
                        <a:spcPts val="2300"/>
                      </a:spcAft>
                    </a:pPr>
                    <a:r>
                      <a:rPr lang="en-US" sz="1000" b="1" spc="0">
                        <a:latin typeface="Arial"/>
                        <a:cs typeface="Arial"/>
                      </a:rPr>
                      <a:t>56%</a:t>
                    </a:r>
                  </a:p>
                </xdr:txBody>
              </xdr:sp>
            </xdr:grpSp>
          </xdr:grpSp>
        </xdr:grpSp>
      </xdr:grpSp>
      <xdr:grpSp>
        <xdr:nvGrpSpPr>
          <xdr:cNvPr id="84" name="Group 83"/>
          <xdr:cNvGrpSpPr/>
        </xdr:nvGrpSpPr>
        <xdr:grpSpPr>
          <a:xfrm>
            <a:off x="32200744" y="806719"/>
            <a:ext cx="1783080" cy="822960"/>
            <a:chOff x="32137244" y="578119"/>
            <a:chExt cx="1783080" cy="822960"/>
          </a:xfrm>
        </xdr:grpSpPr>
        <xdr:sp macro="" textlink="">
          <xdr:nvSpPr>
            <xdr:cNvPr id="82" name="Rectangle 81"/>
            <xdr:cNvSpPr/>
          </xdr:nvSpPr>
          <xdr:spPr>
            <a:xfrm>
              <a:off x="32137244" y="578119"/>
              <a:ext cx="1783080" cy="822960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bg1">
                  <a:lumMod val="75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  <xdr:sp macro="" textlink="">
          <xdr:nvSpPr>
            <xdr:cNvPr id="55" name="Rectangle 54"/>
            <xdr:cNvSpPr/>
          </xdr:nvSpPr>
          <xdr:spPr>
            <a:xfrm>
              <a:off x="32212681" y="1020183"/>
              <a:ext cx="1625829" cy="291051"/>
            </a:xfrm>
            <a:prstGeom prst="rect">
              <a:avLst/>
            </a:prstGeom>
            <a:solidFill>
              <a:srgbClr val="A6A6A6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anchor="ctr"/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latin typeface="Arial"/>
                  <a:cs typeface="Arial"/>
                </a:rPr>
                <a:t>YQL</a:t>
              </a:r>
            </a:p>
          </xdr:txBody>
        </xdr:sp>
        <xdr:sp macro="" textlink="">
          <xdr:nvSpPr>
            <xdr:cNvPr id="54" name="Rectangle 53"/>
            <xdr:cNvSpPr/>
          </xdr:nvSpPr>
          <xdr:spPr>
            <a:xfrm>
              <a:off x="32212681" y="666407"/>
              <a:ext cx="1625829" cy="291051"/>
            </a:xfrm>
            <a:prstGeom prst="rect">
              <a:avLst/>
            </a:prstGeom>
            <a:solidFill>
              <a:srgbClr val="CA0D3E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anchor="ctr"/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latin typeface="Arial"/>
                  <a:cs typeface="Arial"/>
                </a:rPr>
                <a:t>UniQue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121"/>
  <sheetViews>
    <sheetView showGridLines="0" tabSelected="1" view="pageLayout" topLeftCell="W1" workbookViewId="0">
      <selection activeCell="AG23" sqref="AG23"/>
    </sheetView>
  </sheetViews>
  <sheetFormatPr baseColWidth="10" defaultRowHeight="13"/>
  <cols>
    <col min="1" max="1" width="18.85546875" style="1" customWidth="1"/>
    <col min="2" max="6" width="13.42578125" style="1" customWidth="1"/>
    <col min="7" max="9" width="15.42578125" style="1" customWidth="1"/>
    <col min="10" max="10" width="20.85546875" customWidth="1"/>
    <col min="11" max="11" width="11.28515625" customWidth="1"/>
    <col min="23" max="23" width="6.85546875" customWidth="1"/>
  </cols>
  <sheetData>
    <row r="1" spans="1:9" ht="32" customHeight="1">
      <c r="A1" s="7" t="s">
        <v>25</v>
      </c>
      <c r="B1" s="33" t="s">
        <v>43</v>
      </c>
      <c r="C1" s="33" t="s">
        <v>44</v>
      </c>
      <c r="D1" s="33" t="s">
        <v>45</v>
      </c>
      <c r="E1" s="33" t="s">
        <v>46</v>
      </c>
      <c r="F1" s="33" t="s">
        <v>49</v>
      </c>
      <c r="G1" s="33" t="s">
        <v>47</v>
      </c>
      <c r="H1" s="33" t="s">
        <v>48</v>
      </c>
      <c r="I1" s="33" t="s">
        <v>50</v>
      </c>
    </row>
    <row r="2" spans="1:9" s="14" customFormat="1" ht="16" customHeight="1">
      <c r="A2" s="13" t="s">
        <v>23</v>
      </c>
      <c r="B2" s="15">
        <f>B23</f>
        <v>6956</v>
      </c>
      <c r="C2" s="15">
        <f>C23</f>
        <v>6954</v>
      </c>
      <c r="D2" s="15">
        <f t="shared" ref="D2" si="0">D23</f>
        <v>1960</v>
      </c>
      <c r="E2" s="15">
        <f>E23</f>
        <v>1519</v>
      </c>
      <c r="F2" s="15">
        <f>F23</f>
        <v>1724</v>
      </c>
      <c r="G2" s="11">
        <f>1-(E2/C2)</f>
        <v>0.78156456715559397</v>
      </c>
      <c r="H2" s="11">
        <f>1-(E2/D2)</f>
        <v>0.22499999999999998</v>
      </c>
      <c r="I2" s="11">
        <f>1-(F2/D2)</f>
        <v>0.12040816326530612</v>
      </c>
    </row>
    <row r="3" spans="1:9">
      <c r="A3" s="10" t="s">
        <v>24</v>
      </c>
      <c r="B3" s="15">
        <f>B37</f>
        <v>1748</v>
      </c>
      <c r="C3" s="15">
        <f>C37</f>
        <v>1748</v>
      </c>
      <c r="D3" s="15">
        <f t="shared" ref="D3" si="1">D37</f>
        <v>1627</v>
      </c>
      <c r="E3" s="15">
        <f>E37</f>
        <v>1149</v>
      </c>
      <c r="F3" s="15">
        <f>F37</f>
        <v>1250</v>
      </c>
      <c r="G3" s="11">
        <f>1-(E3/C3)</f>
        <v>0.34267734553775742</v>
      </c>
      <c r="H3" s="11">
        <f>1-(E3/D3)</f>
        <v>0.29379225568531042</v>
      </c>
      <c r="I3" s="11">
        <f>1-(F3/D3)</f>
        <v>0.23171481253841431</v>
      </c>
    </row>
    <row r="4" spans="1:9">
      <c r="A4" s="10" t="s">
        <v>26</v>
      </c>
      <c r="B4" s="15">
        <f>B51</f>
        <v>3432</v>
      </c>
      <c r="C4" s="15">
        <f>C51</f>
        <v>3291</v>
      </c>
      <c r="D4" s="15">
        <f t="shared" ref="D4" si="2">D51</f>
        <v>6499</v>
      </c>
      <c r="E4" s="15">
        <f>E51</f>
        <v>3426</v>
      </c>
      <c r="F4" s="15">
        <f>F51</f>
        <v>6221</v>
      </c>
      <c r="G4" s="30">
        <f t="shared" ref="G4:G8" si="3">1-(E4/C4)</f>
        <v>-4.1020966271649861E-2</v>
      </c>
      <c r="H4" s="11">
        <f t="shared" ref="H4:H8" si="4">1-(E4/D4)</f>
        <v>0.47284197568856745</v>
      </c>
      <c r="I4" s="11">
        <f t="shared" ref="I4:I8" si="5">1-(F4/D4)</f>
        <v>4.2775811663332775E-2</v>
      </c>
    </row>
    <row r="5" spans="1:9">
      <c r="A5" s="10" t="s">
        <v>27</v>
      </c>
      <c r="B5" s="15">
        <f>B65</f>
        <v>1331</v>
      </c>
      <c r="C5" s="15">
        <f>C65</f>
        <v>1383</v>
      </c>
      <c r="D5" s="15">
        <f t="shared" ref="D5" si="6">D65</f>
        <v>1387</v>
      </c>
      <c r="E5" s="15">
        <f>E65</f>
        <v>1021</v>
      </c>
      <c r="F5" s="15">
        <f>F65</f>
        <v>1021</v>
      </c>
      <c r="G5" s="11">
        <f t="shared" si="3"/>
        <v>0.26174981923355023</v>
      </c>
      <c r="H5" s="11">
        <f t="shared" si="4"/>
        <v>0.26387887527036769</v>
      </c>
      <c r="I5" s="11">
        <f t="shared" si="5"/>
        <v>0.26387887527036769</v>
      </c>
    </row>
    <row r="6" spans="1:9">
      <c r="A6" s="10" t="s">
        <v>28</v>
      </c>
      <c r="B6" s="15">
        <f>B79</f>
        <v>6312</v>
      </c>
      <c r="C6" s="15">
        <f>C79</f>
        <v>6312</v>
      </c>
      <c r="D6" s="15">
        <f t="shared" ref="D6" si="7">D79</f>
        <v>5734</v>
      </c>
      <c r="E6" s="15">
        <f>E79</f>
        <v>1780</v>
      </c>
      <c r="F6" s="15">
        <f>F79</f>
        <v>6946</v>
      </c>
      <c r="G6" s="11">
        <f t="shared" si="3"/>
        <v>0.71799746514575413</v>
      </c>
      <c r="H6" s="11">
        <f t="shared" si="4"/>
        <v>0.68957098011859086</v>
      </c>
      <c r="I6" s="30">
        <f t="shared" si="5"/>
        <v>-0.21137077084059985</v>
      </c>
    </row>
    <row r="7" spans="1:9">
      <c r="A7" s="8" t="s">
        <v>29</v>
      </c>
      <c r="B7" s="15">
        <f>B93</f>
        <v>4326</v>
      </c>
      <c r="C7" s="15">
        <f>C93</f>
        <v>4326</v>
      </c>
      <c r="D7" s="15">
        <f t="shared" ref="D7" si="8">D93</f>
        <v>3794</v>
      </c>
      <c r="E7" s="15">
        <f>E93</f>
        <v>1557</v>
      </c>
      <c r="F7" s="15">
        <f>F93</f>
        <v>3915</v>
      </c>
      <c r="G7" s="11">
        <f t="shared" si="3"/>
        <v>0.6400832177531206</v>
      </c>
      <c r="H7" s="11">
        <f t="shared" si="4"/>
        <v>0.5896151818661044</v>
      </c>
      <c r="I7" s="30">
        <f t="shared" si="5"/>
        <v>-3.1892461781760639E-2</v>
      </c>
    </row>
    <row r="8" spans="1:9">
      <c r="A8" s="10" t="s">
        <v>30</v>
      </c>
      <c r="B8" s="15">
        <f>B107</f>
        <v>13146</v>
      </c>
      <c r="C8" s="15">
        <f>C107</f>
        <v>7328</v>
      </c>
      <c r="D8" s="15">
        <f t="shared" ref="D8" si="9">D107</f>
        <v>4274</v>
      </c>
      <c r="E8" s="15">
        <f>E107</f>
        <v>2345</v>
      </c>
      <c r="F8" s="15">
        <f>F107</f>
        <v>4151</v>
      </c>
      <c r="G8" s="11">
        <f t="shared" si="3"/>
        <v>0.67999454148471616</v>
      </c>
      <c r="H8" s="11">
        <f t="shared" si="4"/>
        <v>0.45133364529714548</v>
      </c>
      <c r="I8" s="11">
        <f t="shared" si="5"/>
        <v>2.8778661675245676E-2</v>
      </c>
    </row>
    <row r="9" spans="1:9" s="6" customFormat="1" ht="16" customHeight="1">
      <c r="A9" s="9" t="s">
        <v>37</v>
      </c>
      <c r="B9" s="16">
        <f>B121</f>
        <v>25582</v>
      </c>
      <c r="C9" s="16">
        <f>C121</f>
        <v>13895</v>
      </c>
      <c r="D9" s="16">
        <f t="shared" ref="D9" si="10">D121</f>
        <v>9383</v>
      </c>
      <c r="E9" s="16">
        <f>E121</f>
        <v>4125</v>
      </c>
      <c r="F9" s="16">
        <f>F121</f>
        <v>8356</v>
      </c>
      <c r="G9" s="12">
        <f>1-(E9/C9)</f>
        <v>0.70313062252608849</v>
      </c>
      <c r="H9" s="12">
        <f>1-(E9/D9)</f>
        <v>0.5603751465416178</v>
      </c>
      <c r="I9" s="12">
        <f>1-(F9/D9)</f>
        <v>0.10945326654588083</v>
      </c>
    </row>
    <row r="10" spans="1:9">
      <c r="A10"/>
    </row>
    <row r="11" spans="1:9">
      <c r="A11"/>
    </row>
    <row r="12" spans="1:9" s="2" customFormat="1" ht="16" customHeight="1">
      <c r="A12" s="7" t="s">
        <v>22</v>
      </c>
      <c r="B12" s="28" t="s">
        <v>39</v>
      </c>
      <c r="C12" s="28" t="s">
        <v>38</v>
      </c>
      <c r="D12" s="28" t="s">
        <v>34</v>
      </c>
      <c r="E12" s="28" t="s">
        <v>35</v>
      </c>
      <c r="F12" s="28" t="s">
        <v>0</v>
      </c>
      <c r="G12" s="34"/>
      <c r="H12" s="34"/>
      <c r="I12" s="34"/>
    </row>
    <row r="13" spans="1:9" ht="16" customHeight="1">
      <c r="A13" s="4" t="s">
        <v>13</v>
      </c>
      <c r="B13" s="25"/>
      <c r="C13" s="25"/>
      <c r="D13" s="25"/>
      <c r="E13" s="25"/>
      <c r="F13" s="25"/>
      <c r="G13" s="36"/>
      <c r="H13" s="36"/>
      <c r="I13" s="36"/>
    </row>
    <row r="14" spans="1:9">
      <c r="A14" s="3" t="s">
        <v>9</v>
      </c>
      <c r="B14" s="25">
        <v>493</v>
      </c>
      <c r="C14" s="25">
        <v>493</v>
      </c>
      <c r="D14" s="25">
        <v>989</v>
      </c>
      <c r="E14" s="25">
        <v>1054</v>
      </c>
      <c r="F14" s="25">
        <v>1054</v>
      </c>
      <c r="G14" s="36"/>
      <c r="H14" s="36"/>
      <c r="I14" s="36"/>
    </row>
    <row r="15" spans="1:9">
      <c r="A15" s="3" t="s">
        <v>10</v>
      </c>
      <c r="B15" s="25">
        <v>0</v>
      </c>
      <c r="C15" s="25">
        <v>0</v>
      </c>
      <c r="D15" s="25">
        <v>0</v>
      </c>
      <c r="E15" s="25">
        <v>0</v>
      </c>
      <c r="F15" s="25">
        <v>0</v>
      </c>
      <c r="G15" s="36"/>
      <c r="H15" s="36"/>
      <c r="I15" s="36"/>
    </row>
    <row r="16" spans="1:9">
      <c r="A16" s="3" t="s">
        <v>11</v>
      </c>
      <c r="B16" s="25">
        <f t="shared" ref="B16" si="11">SUM(B14:B15)</f>
        <v>493</v>
      </c>
      <c r="C16" s="25">
        <f t="shared" ref="C16:E16" si="12">SUM(C14:C15)</f>
        <v>493</v>
      </c>
      <c r="D16" s="25">
        <f t="shared" ref="D16" si="13">SUM(D14:D15)</f>
        <v>989</v>
      </c>
      <c r="E16" s="25">
        <f t="shared" si="12"/>
        <v>1054</v>
      </c>
      <c r="F16" s="25">
        <f t="shared" ref="F16" si="14">SUM(F14:F15)</f>
        <v>1054</v>
      </c>
      <c r="G16" s="36"/>
      <c r="H16" s="36"/>
      <c r="I16" s="36"/>
    </row>
    <row r="17" spans="1:9">
      <c r="A17"/>
      <c r="B17" s="25"/>
      <c r="C17" s="25"/>
      <c r="D17" s="25"/>
      <c r="E17" s="25"/>
      <c r="F17" s="25"/>
      <c r="G17" s="36"/>
      <c r="H17" s="36"/>
      <c r="I17" s="36"/>
    </row>
    <row r="18" spans="1:9">
      <c r="A18" s="4" t="s">
        <v>14</v>
      </c>
      <c r="B18" s="25"/>
      <c r="C18" s="25"/>
      <c r="D18" s="25"/>
      <c r="E18" s="25"/>
      <c r="F18" s="25"/>
      <c r="G18" s="36"/>
      <c r="H18" s="36"/>
      <c r="I18" s="36"/>
    </row>
    <row r="19" spans="1:9">
      <c r="A19" s="3" t="s">
        <v>9</v>
      </c>
      <c r="B19" s="25">
        <v>896</v>
      </c>
      <c r="C19" s="25">
        <v>896</v>
      </c>
      <c r="D19" s="25">
        <v>313</v>
      </c>
      <c r="E19" s="25">
        <v>263</v>
      </c>
      <c r="F19" s="25">
        <v>263</v>
      </c>
      <c r="G19" s="36"/>
      <c r="H19" s="36"/>
      <c r="I19" s="36"/>
    </row>
    <row r="20" spans="1:9">
      <c r="A20" s="3" t="s">
        <v>10</v>
      </c>
      <c r="B20" s="25">
        <v>5567</v>
      </c>
      <c r="C20" s="25">
        <v>5565</v>
      </c>
      <c r="D20" s="25">
        <v>658</v>
      </c>
      <c r="E20" s="25">
        <v>202</v>
      </c>
      <c r="F20" s="25">
        <v>407</v>
      </c>
      <c r="G20" s="36"/>
      <c r="H20" s="36"/>
      <c r="I20" s="36"/>
    </row>
    <row r="21" spans="1:9">
      <c r="A21" s="3" t="s">
        <v>12</v>
      </c>
      <c r="B21" s="25">
        <f t="shared" ref="B21" si="15">SUM(B19:B20)</f>
        <v>6463</v>
      </c>
      <c r="C21" s="25">
        <f t="shared" ref="C21:E21" si="16">SUM(C19:C20)</f>
        <v>6461</v>
      </c>
      <c r="D21" s="25">
        <f t="shared" ref="D21" si="17">SUM(D19:D20)</f>
        <v>971</v>
      </c>
      <c r="E21" s="25">
        <f t="shared" si="16"/>
        <v>465</v>
      </c>
      <c r="F21" s="25">
        <f t="shared" ref="F21" si="18">SUM(F19:F20)</f>
        <v>670</v>
      </c>
      <c r="G21" s="36"/>
      <c r="H21" s="36"/>
      <c r="I21" s="36"/>
    </row>
    <row r="22" spans="1:9">
      <c r="A22"/>
      <c r="B22" s="25"/>
      <c r="C22" s="25"/>
      <c r="D22" s="25"/>
      <c r="E22" s="25"/>
      <c r="F22" s="25"/>
      <c r="G22" s="36"/>
      <c r="H22" s="36"/>
      <c r="I22" s="36"/>
    </row>
    <row r="23" spans="1:9" s="6" customFormat="1" ht="16" customHeight="1">
      <c r="A23" s="5" t="s">
        <v>15</v>
      </c>
      <c r="B23" s="26">
        <f t="shared" ref="B23" si="19">B16+B21</f>
        <v>6956</v>
      </c>
      <c r="C23" s="26">
        <f t="shared" ref="C23:E23" si="20">C16+C21</f>
        <v>6954</v>
      </c>
      <c r="D23" s="26">
        <f t="shared" ref="D23" si="21">D16+D21</f>
        <v>1960</v>
      </c>
      <c r="E23" s="26">
        <f t="shared" si="20"/>
        <v>1519</v>
      </c>
      <c r="F23" s="26">
        <f t="shared" ref="F23" si="22">F16+F21</f>
        <v>1724</v>
      </c>
      <c r="G23" s="35"/>
      <c r="H23" s="35"/>
      <c r="I23" s="35"/>
    </row>
    <row r="24" spans="1:9">
      <c r="A24"/>
      <c r="G24" s="36"/>
      <c r="H24" s="36"/>
      <c r="I24" s="36"/>
    </row>
    <row r="25" spans="1:9">
      <c r="A25"/>
      <c r="G25" s="36"/>
      <c r="H25" s="36"/>
      <c r="I25" s="36"/>
    </row>
    <row r="26" spans="1:9" ht="16" customHeight="1">
      <c r="A26" s="7" t="s">
        <v>21</v>
      </c>
      <c r="B26" s="28" t="s">
        <v>39</v>
      </c>
      <c r="C26" s="28" t="s">
        <v>38</v>
      </c>
      <c r="D26" s="28" t="s">
        <v>34</v>
      </c>
      <c r="E26" s="28" t="s">
        <v>35</v>
      </c>
      <c r="F26" s="28" t="s">
        <v>0</v>
      </c>
      <c r="G26" s="34"/>
      <c r="H26" s="34"/>
      <c r="I26" s="34"/>
    </row>
    <row r="27" spans="1:9" ht="16" customHeight="1">
      <c r="A27" s="4" t="s">
        <v>13</v>
      </c>
      <c r="B27" s="25"/>
      <c r="C27" s="25"/>
      <c r="D27" s="25"/>
      <c r="E27" s="25"/>
      <c r="F27" s="25"/>
      <c r="G27" s="36"/>
      <c r="H27" s="36"/>
      <c r="I27" s="36"/>
    </row>
    <row r="28" spans="1:9">
      <c r="A28" s="3" t="s">
        <v>9</v>
      </c>
      <c r="B28" s="25">
        <v>480</v>
      </c>
      <c r="C28" s="25">
        <v>480</v>
      </c>
      <c r="D28" s="25">
        <v>631</v>
      </c>
      <c r="E28" s="25">
        <v>630</v>
      </c>
      <c r="F28" s="25">
        <v>630</v>
      </c>
      <c r="G28" s="36"/>
      <c r="H28" s="36"/>
      <c r="I28" s="36"/>
    </row>
    <row r="29" spans="1:9">
      <c r="A29" s="3" t="s">
        <v>10</v>
      </c>
      <c r="B29" s="25">
        <v>0</v>
      </c>
      <c r="C29" s="25">
        <v>0</v>
      </c>
      <c r="D29" s="25">
        <v>0</v>
      </c>
      <c r="E29" s="25">
        <v>0</v>
      </c>
      <c r="F29" s="25">
        <v>0</v>
      </c>
      <c r="G29" s="36"/>
      <c r="H29" s="36"/>
      <c r="I29" s="36"/>
    </row>
    <row r="30" spans="1:9">
      <c r="A30" s="3" t="s">
        <v>11</v>
      </c>
      <c r="B30" s="25">
        <f t="shared" ref="B30:C30" si="23">SUM(B28:B29)</f>
        <v>480</v>
      </c>
      <c r="C30" s="25">
        <f t="shared" si="23"/>
        <v>480</v>
      </c>
      <c r="D30" s="25">
        <f t="shared" ref="D30:E30" si="24">SUM(D28:D29)</f>
        <v>631</v>
      </c>
      <c r="E30" s="25">
        <f t="shared" si="24"/>
        <v>630</v>
      </c>
      <c r="F30" s="25">
        <f t="shared" ref="F30" si="25">SUM(F28:F29)</f>
        <v>630</v>
      </c>
      <c r="G30" s="36"/>
      <c r="H30" s="36"/>
      <c r="I30" s="36"/>
    </row>
    <row r="31" spans="1:9">
      <c r="A31"/>
      <c r="B31" s="25"/>
      <c r="C31" s="25"/>
      <c r="D31" s="25"/>
      <c r="E31" s="25"/>
      <c r="F31" s="25"/>
      <c r="G31" s="36"/>
      <c r="H31" s="36"/>
      <c r="I31" s="36"/>
    </row>
    <row r="32" spans="1:9">
      <c r="A32" s="4" t="s">
        <v>14</v>
      </c>
      <c r="B32" s="25"/>
      <c r="C32" s="25"/>
      <c r="D32" s="25"/>
      <c r="E32" s="25"/>
      <c r="F32" s="25"/>
      <c r="G32" s="36"/>
      <c r="H32" s="36"/>
      <c r="I32" s="36"/>
    </row>
    <row r="33" spans="1:15">
      <c r="A33" s="3" t="s">
        <v>9</v>
      </c>
      <c r="B33" s="25">
        <v>341</v>
      </c>
      <c r="C33" s="25">
        <v>341</v>
      </c>
      <c r="D33" s="25">
        <v>313</v>
      </c>
      <c r="E33" s="25">
        <v>263</v>
      </c>
      <c r="F33" s="25">
        <v>263</v>
      </c>
      <c r="G33" s="36"/>
      <c r="H33" s="36"/>
      <c r="I33" s="36"/>
      <c r="L33" s="17" t="s">
        <v>31</v>
      </c>
      <c r="N33" s="22" t="s">
        <v>33</v>
      </c>
      <c r="O33" s="24"/>
    </row>
    <row r="34" spans="1:15">
      <c r="A34" s="3" t="s">
        <v>10</v>
      </c>
      <c r="B34" s="25">
        <v>927</v>
      </c>
      <c r="C34" s="25">
        <v>927</v>
      </c>
      <c r="D34" s="25">
        <v>683</v>
      </c>
      <c r="E34" s="25">
        <v>256</v>
      </c>
      <c r="F34" s="25">
        <v>357</v>
      </c>
      <c r="G34" s="36"/>
      <c r="H34" s="36"/>
      <c r="I34" s="36"/>
      <c r="L34" t="s">
        <v>1</v>
      </c>
      <c r="N34" s="19">
        <f>AVERAGE(B2:B9)</f>
        <v>7854.125</v>
      </c>
    </row>
    <row r="35" spans="1:15">
      <c r="A35" s="3" t="s">
        <v>12</v>
      </c>
      <c r="B35" s="25">
        <f t="shared" ref="B35:C35" si="26">SUM(B33:B34)</f>
        <v>1268</v>
      </c>
      <c r="C35" s="25">
        <f t="shared" si="26"/>
        <v>1268</v>
      </c>
      <c r="D35" s="25">
        <f t="shared" ref="D35:E35" si="27">SUM(D33:D34)</f>
        <v>996</v>
      </c>
      <c r="E35" s="25">
        <f t="shared" si="27"/>
        <v>519</v>
      </c>
      <c r="F35" s="25">
        <f t="shared" ref="F35" si="28">SUM(F33:F34)</f>
        <v>620</v>
      </c>
      <c r="G35" s="36"/>
      <c r="H35" s="36"/>
      <c r="I35" s="36"/>
      <c r="L35" t="s">
        <v>42</v>
      </c>
      <c r="N35" s="31">
        <f>AVERAGE(C2:C9)</f>
        <v>5654.625</v>
      </c>
    </row>
    <row r="36" spans="1:15">
      <c r="A36"/>
      <c r="B36" s="25"/>
      <c r="C36" s="25"/>
      <c r="D36" s="25"/>
      <c r="E36" s="25"/>
      <c r="F36" s="25"/>
      <c r="G36" s="36"/>
      <c r="H36" s="36"/>
      <c r="I36" s="36"/>
      <c r="L36" t="s">
        <v>2</v>
      </c>
      <c r="N36" s="31">
        <f>AVERAGE(D2:D9)</f>
        <v>4332.25</v>
      </c>
    </row>
    <row r="37" spans="1:15" ht="16" customHeight="1">
      <c r="A37" s="5" t="s">
        <v>15</v>
      </c>
      <c r="B37" s="26">
        <f t="shared" ref="B37" si="29">B30+B35</f>
        <v>1748</v>
      </c>
      <c r="C37" s="26">
        <f t="shared" ref="C37:E37" si="30">C30+C35</f>
        <v>1748</v>
      </c>
      <c r="D37" s="26">
        <f t="shared" ref="D37" si="31">D30+D35</f>
        <v>1627</v>
      </c>
      <c r="E37" s="26">
        <f t="shared" si="30"/>
        <v>1149</v>
      </c>
      <c r="F37" s="26">
        <f t="shared" ref="F37" si="32">F30+F35</f>
        <v>1250</v>
      </c>
      <c r="G37" s="35"/>
      <c r="H37" s="35"/>
      <c r="I37" s="35"/>
      <c r="L37" t="s">
        <v>3</v>
      </c>
      <c r="N37" s="31">
        <f>AVERAGE(E2:E9)</f>
        <v>2115.25</v>
      </c>
      <c r="O37" s="19"/>
    </row>
    <row r="38" spans="1:15">
      <c r="A38"/>
      <c r="G38" s="36"/>
      <c r="H38" s="36"/>
      <c r="I38" s="36"/>
      <c r="L38" t="s">
        <v>4</v>
      </c>
      <c r="N38" s="31">
        <f>AVERAGE(F2:F9)</f>
        <v>4198</v>
      </c>
      <c r="O38" s="19"/>
    </row>
    <row r="39" spans="1:15">
      <c r="A39"/>
      <c r="G39" s="36"/>
      <c r="H39" s="36"/>
      <c r="I39" s="36"/>
      <c r="L39" t="s">
        <v>40</v>
      </c>
      <c r="N39" s="29">
        <f>AVERAGE(G2:G9)</f>
        <v>0.5107720765706163</v>
      </c>
      <c r="O39" s="18"/>
    </row>
    <row r="40" spans="1:15" ht="16" customHeight="1">
      <c r="A40" s="7" t="s">
        <v>20</v>
      </c>
      <c r="B40" s="28" t="s">
        <v>39</v>
      </c>
      <c r="C40" s="28" t="s">
        <v>38</v>
      </c>
      <c r="D40" s="28" t="s">
        <v>34</v>
      </c>
      <c r="E40" s="28" t="s">
        <v>35</v>
      </c>
      <c r="F40" s="28" t="s">
        <v>0</v>
      </c>
      <c r="G40" s="34"/>
      <c r="H40" s="34"/>
      <c r="I40" s="34"/>
      <c r="L40" t="s">
        <v>41</v>
      </c>
      <c r="N40" s="29">
        <f>AVERAGE(H2:H9)</f>
        <v>0.44330100755846302</v>
      </c>
    </row>
    <row r="41" spans="1:15" ht="16" customHeight="1">
      <c r="A41" s="4" t="s">
        <v>13</v>
      </c>
      <c r="B41" s="25"/>
      <c r="C41" s="25"/>
      <c r="D41" s="25"/>
      <c r="E41" s="25"/>
      <c r="F41" s="25"/>
      <c r="G41" s="36"/>
      <c r="H41" s="36"/>
      <c r="I41" s="36"/>
      <c r="L41" t="s">
        <v>5</v>
      </c>
      <c r="N41" s="29">
        <f>AVERAGE(I2:I9)</f>
        <v>6.9218294792023363E-2</v>
      </c>
      <c r="O41" s="24"/>
    </row>
    <row r="42" spans="1:15">
      <c r="A42" s="3" t="s">
        <v>9</v>
      </c>
      <c r="B42" s="25">
        <v>484</v>
      </c>
      <c r="C42" s="25">
        <v>617</v>
      </c>
      <c r="D42" s="25">
        <v>742</v>
      </c>
      <c r="E42" s="25">
        <v>746</v>
      </c>
      <c r="F42" s="25">
        <v>746</v>
      </c>
      <c r="G42" s="36"/>
      <c r="H42" s="36"/>
      <c r="I42" s="36"/>
      <c r="L42" s="20"/>
      <c r="N42" s="22"/>
    </row>
    <row r="43" spans="1:15">
      <c r="A43" s="3" t="s">
        <v>10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36"/>
      <c r="H43" s="36"/>
      <c r="I43" s="36"/>
      <c r="L43" s="20" t="s">
        <v>32</v>
      </c>
      <c r="N43" s="22" t="s">
        <v>33</v>
      </c>
      <c r="O43" s="18"/>
    </row>
    <row r="44" spans="1:15">
      <c r="A44" s="3" t="s">
        <v>11</v>
      </c>
      <c r="B44" s="25">
        <f t="shared" ref="B44:C44" si="33">SUM(B42:B43)</f>
        <v>484</v>
      </c>
      <c r="C44" s="25">
        <f t="shared" si="33"/>
        <v>617</v>
      </c>
      <c r="D44" s="25">
        <f t="shared" ref="D44:E44" si="34">SUM(D42:D43)</f>
        <v>742</v>
      </c>
      <c r="E44" s="25">
        <f t="shared" si="34"/>
        <v>746</v>
      </c>
      <c r="F44" s="25">
        <f t="shared" ref="F44" si="35">SUM(F42:F43)</f>
        <v>746</v>
      </c>
      <c r="G44" s="36"/>
      <c r="H44" s="36"/>
      <c r="I44" s="36"/>
      <c r="L44" t="s">
        <v>6</v>
      </c>
      <c r="N44" s="32">
        <f>1-N37/N35</f>
        <v>0.62592568030594431</v>
      </c>
    </row>
    <row r="45" spans="1:15">
      <c r="A45"/>
      <c r="B45" s="25"/>
      <c r="C45" s="25"/>
      <c r="D45" s="25"/>
      <c r="E45" s="25"/>
      <c r="F45" s="25"/>
      <c r="G45" s="36"/>
      <c r="H45" s="36"/>
      <c r="I45" s="36"/>
      <c r="L45" t="s">
        <v>7</v>
      </c>
      <c r="N45" s="32">
        <f>1-N37/N36</f>
        <v>0.51174332044549597</v>
      </c>
    </row>
    <row r="46" spans="1:15">
      <c r="A46" s="4" t="s">
        <v>14</v>
      </c>
      <c r="B46" s="25"/>
      <c r="C46" s="25"/>
      <c r="D46" s="25"/>
      <c r="E46" s="25"/>
      <c r="F46" s="25"/>
      <c r="G46" s="36"/>
      <c r="H46" s="36"/>
      <c r="I46" s="36"/>
      <c r="L46" t="s">
        <v>8</v>
      </c>
      <c r="M46" s="23"/>
      <c r="N46" s="32">
        <f>1-N38/N36</f>
        <v>3.0988516359859219E-2</v>
      </c>
    </row>
    <row r="47" spans="1:15">
      <c r="A47" s="3" t="s">
        <v>9</v>
      </c>
      <c r="B47" s="25">
        <v>295</v>
      </c>
      <c r="C47" s="25">
        <v>295</v>
      </c>
      <c r="D47" s="25">
        <v>313</v>
      </c>
      <c r="E47" s="25">
        <v>263</v>
      </c>
      <c r="F47" s="25">
        <v>263</v>
      </c>
      <c r="G47" s="36"/>
      <c r="H47" s="36"/>
      <c r="I47" s="36"/>
      <c r="M47" s="18"/>
      <c r="N47" s="18"/>
    </row>
    <row r="48" spans="1:15">
      <c r="A48" s="3" t="s">
        <v>10</v>
      </c>
      <c r="B48" s="25">
        <v>2653</v>
      </c>
      <c r="C48" s="25">
        <v>2379</v>
      </c>
      <c r="D48" s="25">
        <v>5444</v>
      </c>
      <c r="E48" s="25">
        <v>2417</v>
      </c>
      <c r="F48" s="25">
        <v>5212</v>
      </c>
      <c r="G48" s="36"/>
      <c r="H48" s="36"/>
      <c r="I48" s="36"/>
      <c r="M48" s="18"/>
      <c r="N48" s="18"/>
    </row>
    <row r="49" spans="1:14">
      <c r="A49" s="3" t="s">
        <v>12</v>
      </c>
      <c r="B49" s="25">
        <f t="shared" ref="B49:C49" si="36">SUM(B47:B48)</f>
        <v>2948</v>
      </c>
      <c r="C49" s="25">
        <f t="shared" si="36"/>
        <v>2674</v>
      </c>
      <c r="D49" s="25">
        <f t="shared" ref="D49:E49" si="37">SUM(D47:D48)</f>
        <v>5757</v>
      </c>
      <c r="E49" s="25">
        <f t="shared" si="37"/>
        <v>2680</v>
      </c>
      <c r="F49" s="25">
        <f t="shared" ref="F49" si="38">SUM(F47:F48)</f>
        <v>5475</v>
      </c>
      <c r="G49" s="36"/>
      <c r="H49" s="36"/>
      <c r="I49" s="36"/>
      <c r="M49" s="18"/>
      <c r="N49" s="23"/>
    </row>
    <row r="50" spans="1:14">
      <c r="A50"/>
      <c r="B50" s="25"/>
      <c r="C50" s="25"/>
      <c r="D50" s="25"/>
      <c r="E50" s="25"/>
      <c r="F50" s="25"/>
      <c r="G50" s="36"/>
      <c r="H50" s="36"/>
      <c r="I50" s="36"/>
      <c r="M50" s="23"/>
      <c r="N50" s="18"/>
    </row>
    <row r="51" spans="1:14" ht="16" customHeight="1">
      <c r="A51" s="5" t="s">
        <v>15</v>
      </c>
      <c r="B51" s="26">
        <f t="shared" ref="B51" si="39">B44+B49</f>
        <v>3432</v>
      </c>
      <c r="C51" s="26">
        <f t="shared" ref="C51:E51" si="40">C44+C49</f>
        <v>3291</v>
      </c>
      <c r="D51" s="26">
        <f t="shared" ref="D51" si="41">D44+D49</f>
        <v>6499</v>
      </c>
      <c r="E51" s="26">
        <f t="shared" si="40"/>
        <v>3426</v>
      </c>
      <c r="F51" s="26">
        <f t="shared" ref="F51" si="42">F44+F49</f>
        <v>6221</v>
      </c>
      <c r="G51" s="35"/>
      <c r="H51" s="35"/>
      <c r="I51" s="35"/>
      <c r="M51" s="18"/>
      <c r="N51" s="18"/>
    </row>
    <row r="52" spans="1:14">
      <c r="A52"/>
      <c r="G52" s="36"/>
      <c r="H52" s="36"/>
      <c r="I52" s="36"/>
      <c r="M52" s="18"/>
      <c r="N52" s="18"/>
    </row>
    <row r="53" spans="1:14">
      <c r="A53"/>
      <c r="G53" s="36"/>
      <c r="H53" s="36"/>
      <c r="I53" s="36"/>
      <c r="M53" s="18"/>
      <c r="N53" s="18"/>
    </row>
    <row r="54" spans="1:14" ht="16" customHeight="1">
      <c r="A54" s="7" t="s">
        <v>19</v>
      </c>
      <c r="B54" s="28" t="s">
        <v>39</v>
      </c>
      <c r="C54" s="28" t="s">
        <v>38</v>
      </c>
      <c r="D54" s="28" t="s">
        <v>34</v>
      </c>
      <c r="E54" s="28" t="s">
        <v>35</v>
      </c>
      <c r="F54" s="28" t="s">
        <v>0</v>
      </c>
      <c r="G54" s="34"/>
      <c r="H54" s="34"/>
      <c r="I54" s="34"/>
      <c r="L54" s="21"/>
      <c r="M54" s="18"/>
      <c r="N54" s="18"/>
    </row>
    <row r="55" spans="1:14" ht="17" customHeight="1">
      <c r="A55" s="4" t="s">
        <v>13</v>
      </c>
      <c r="B55" s="25"/>
      <c r="C55" s="25"/>
      <c r="D55" s="25"/>
      <c r="E55" s="25"/>
      <c r="F55" s="25"/>
      <c r="G55" s="36"/>
      <c r="H55" s="36"/>
      <c r="I55" s="36"/>
      <c r="M55" s="18"/>
      <c r="N55" s="18"/>
    </row>
    <row r="56" spans="1:14">
      <c r="A56" s="3" t="s">
        <v>9</v>
      </c>
      <c r="B56" s="25">
        <v>498</v>
      </c>
      <c r="C56" s="25">
        <v>550</v>
      </c>
      <c r="D56" s="25">
        <v>660</v>
      </c>
      <c r="E56" s="25">
        <v>642</v>
      </c>
      <c r="F56" s="25">
        <v>642</v>
      </c>
      <c r="G56" s="36"/>
      <c r="H56" s="36"/>
      <c r="I56" s="36"/>
    </row>
    <row r="57" spans="1:14">
      <c r="A57" s="3" t="s">
        <v>10</v>
      </c>
      <c r="B57" s="25">
        <v>0</v>
      </c>
      <c r="C57" s="25">
        <v>0</v>
      </c>
      <c r="D57" s="25">
        <v>0</v>
      </c>
      <c r="E57" s="25">
        <v>0</v>
      </c>
      <c r="F57" s="25">
        <v>0</v>
      </c>
      <c r="G57" s="36"/>
      <c r="H57" s="36"/>
      <c r="I57" s="36"/>
    </row>
    <row r="58" spans="1:14">
      <c r="A58" s="3" t="s">
        <v>11</v>
      </c>
      <c r="B58" s="25">
        <f t="shared" ref="B58:C58" si="43">SUM(B56:B57)</f>
        <v>498</v>
      </c>
      <c r="C58" s="25">
        <f t="shared" si="43"/>
        <v>550</v>
      </c>
      <c r="D58" s="25">
        <f t="shared" ref="D58:E58" si="44">SUM(D56:D57)</f>
        <v>660</v>
      </c>
      <c r="E58" s="25">
        <f t="shared" si="44"/>
        <v>642</v>
      </c>
      <c r="F58" s="25">
        <f t="shared" ref="F58" si="45">SUM(F56:F57)</f>
        <v>642</v>
      </c>
      <c r="G58" s="36"/>
      <c r="H58" s="36"/>
      <c r="I58" s="36"/>
    </row>
    <row r="59" spans="1:14">
      <c r="A59"/>
      <c r="B59" s="25"/>
      <c r="C59" s="25"/>
      <c r="D59" s="25"/>
      <c r="E59" s="25"/>
      <c r="F59" s="25"/>
      <c r="G59" s="36"/>
      <c r="H59" s="36"/>
      <c r="I59" s="36"/>
    </row>
    <row r="60" spans="1:14">
      <c r="A60" s="4" t="s">
        <v>14</v>
      </c>
      <c r="B60" s="25"/>
      <c r="C60" s="25"/>
      <c r="D60" s="25"/>
      <c r="E60" s="25"/>
      <c r="F60" s="25"/>
      <c r="G60" s="36"/>
      <c r="H60" s="36"/>
      <c r="I60" s="36"/>
    </row>
    <row r="61" spans="1:14">
      <c r="A61" s="3" t="s">
        <v>9</v>
      </c>
      <c r="B61" s="25">
        <v>536</v>
      </c>
      <c r="C61" s="25">
        <v>536</v>
      </c>
      <c r="D61" s="25">
        <v>322</v>
      </c>
      <c r="E61" s="25">
        <v>263</v>
      </c>
      <c r="F61" s="25">
        <v>263</v>
      </c>
      <c r="G61" s="36"/>
      <c r="H61" s="36"/>
      <c r="I61" s="36"/>
    </row>
    <row r="62" spans="1:14">
      <c r="A62" s="3" t="s">
        <v>10</v>
      </c>
      <c r="B62" s="25">
        <v>297</v>
      </c>
      <c r="C62" s="25">
        <v>297</v>
      </c>
      <c r="D62" s="25">
        <v>405</v>
      </c>
      <c r="E62" s="25">
        <v>116</v>
      </c>
      <c r="F62" s="25">
        <v>116</v>
      </c>
      <c r="G62" s="36"/>
      <c r="H62" s="36"/>
      <c r="I62" s="36"/>
    </row>
    <row r="63" spans="1:14">
      <c r="A63" s="3" t="s">
        <v>12</v>
      </c>
      <c r="B63" s="25">
        <f t="shared" ref="B63:C63" si="46">SUM(B61:B62)</f>
        <v>833</v>
      </c>
      <c r="C63" s="25">
        <f t="shared" si="46"/>
        <v>833</v>
      </c>
      <c r="D63" s="25">
        <f t="shared" ref="D63:E63" si="47">SUM(D61:D62)</f>
        <v>727</v>
      </c>
      <c r="E63" s="25">
        <f t="shared" si="47"/>
        <v>379</v>
      </c>
      <c r="F63" s="25">
        <f t="shared" ref="F63" si="48">SUM(F61:F62)</f>
        <v>379</v>
      </c>
      <c r="G63" s="36"/>
      <c r="H63" s="36"/>
      <c r="I63" s="36"/>
    </row>
    <row r="64" spans="1:14">
      <c r="A64"/>
      <c r="B64" s="25"/>
      <c r="C64" s="25"/>
      <c r="D64" s="25"/>
      <c r="E64" s="25"/>
      <c r="F64" s="25"/>
      <c r="G64" s="36"/>
      <c r="H64" s="36"/>
      <c r="I64" s="36"/>
    </row>
    <row r="65" spans="1:9" ht="16" customHeight="1">
      <c r="A65" s="5" t="s">
        <v>15</v>
      </c>
      <c r="B65" s="26">
        <f t="shared" ref="B65" si="49">B58+B63</f>
        <v>1331</v>
      </c>
      <c r="C65" s="26">
        <f t="shared" ref="C65:E65" si="50">C58+C63</f>
        <v>1383</v>
      </c>
      <c r="D65" s="26">
        <f t="shared" ref="D65" si="51">D58+D63</f>
        <v>1387</v>
      </c>
      <c r="E65" s="26">
        <f t="shared" si="50"/>
        <v>1021</v>
      </c>
      <c r="F65" s="26">
        <f t="shared" ref="F65" si="52">F58+F63</f>
        <v>1021</v>
      </c>
      <c r="G65" s="35"/>
      <c r="H65" s="35"/>
      <c r="I65" s="35"/>
    </row>
    <row r="66" spans="1:9">
      <c r="A66"/>
      <c r="G66" s="36"/>
      <c r="H66" s="36"/>
      <c r="I66" s="36"/>
    </row>
    <row r="67" spans="1:9">
      <c r="A67"/>
      <c r="G67" s="36"/>
      <c r="H67" s="36"/>
      <c r="I67" s="36"/>
    </row>
    <row r="68" spans="1:9" ht="16" customHeight="1">
      <c r="A68" s="7" t="s">
        <v>18</v>
      </c>
      <c r="B68" s="28" t="s">
        <v>39</v>
      </c>
      <c r="C68" s="28" t="s">
        <v>38</v>
      </c>
      <c r="D68" s="28" t="s">
        <v>34</v>
      </c>
      <c r="E68" s="28" t="s">
        <v>35</v>
      </c>
      <c r="F68" s="28" t="s">
        <v>0</v>
      </c>
      <c r="G68" s="34"/>
      <c r="H68" s="34"/>
      <c r="I68" s="34"/>
    </row>
    <row r="69" spans="1:9" ht="16" customHeight="1">
      <c r="A69" s="4" t="s">
        <v>13</v>
      </c>
      <c r="B69" s="25"/>
      <c r="C69" s="25"/>
      <c r="D69" s="25"/>
      <c r="E69" s="25"/>
      <c r="F69" s="25"/>
      <c r="G69" s="36"/>
      <c r="H69" s="36"/>
      <c r="I69" s="36"/>
    </row>
    <row r="70" spans="1:9">
      <c r="A70" s="3" t="s">
        <v>9</v>
      </c>
      <c r="B70" s="25">
        <v>497</v>
      </c>
      <c r="C70" s="25">
        <v>497</v>
      </c>
      <c r="D70" s="25">
        <v>736</v>
      </c>
      <c r="E70" s="25">
        <v>621</v>
      </c>
      <c r="F70" s="25">
        <v>621</v>
      </c>
      <c r="G70" s="36"/>
      <c r="H70" s="36"/>
      <c r="I70" s="36"/>
    </row>
    <row r="71" spans="1:9">
      <c r="A71" s="3" t="s">
        <v>10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36"/>
      <c r="H71" s="36"/>
      <c r="I71" s="36"/>
    </row>
    <row r="72" spans="1:9">
      <c r="A72" s="3" t="s">
        <v>11</v>
      </c>
      <c r="B72" s="25">
        <f t="shared" ref="B72:C72" si="53">SUM(B70:B71)</f>
        <v>497</v>
      </c>
      <c r="C72" s="25">
        <f t="shared" si="53"/>
        <v>497</v>
      </c>
      <c r="D72" s="25">
        <f t="shared" ref="D72:E72" si="54">SUM(D70:D71)</f>
        <v>736</v>
      </c>
      <c r="E72" s="25">
        <f t="shared" si="54"/>
        <v>621</v>
      </c>
      <c r="F72" s="25">
        <f t="shared" ref="F72" si="55">SUM(F70:F71)</f>
        <v>621</v>
      </c>
      <c r="G72" s="36"/>
      <c r="H72" s="36"/>
      <c r="I72" s="36"/>
    </row>
    <row r="73" spans="1:9">
      <c r="A73"/>
      <c r="B73" s="25"/>
      <c r="C73" s="25"/>
      <c r="D73" s="25"/>
      <c r="E73" s="25"/>
      <c r="F73" s="25"/>
      <c r="G73" s="36"/>
      <c r="H73" s="36"/>
      <c r="I73" s="36"/>
    </row>
    <row r="74" spans="1:9">
      <c r="A74" s="4" t="s">
        <v>14</v>
      </c>
      <c r="B74" s="25"/>
      <c r="C74" s="25"/>
      <c r="D74" s="25"/>
      <c r="E74" s="25"/>
      <c r="F74" s="25"/>
      <c r="G74" s="36"/>
      <c r="H74" s="36"/>
      <c r="I74" s="36"/>
    </row>
    <row r="75" spans="1:9">
      <c r="A75" s="3" t="s">
        <v>9</v>
      </c>
      <c r="B75" s="25">
        <v>896</v>
      </c>
      <c r="C75" s="25">
        <v>896</v>
      </c>
      <c r="D75" s="25">
        <v>322</v>
      </c>
      <c r="E75" s="25">
        <v>263</v>
      </c>
      <c r="F75" s="25">
        <v>263</v>
      </c>
      <c r="G75" s="36"/>
      <c r="H75" s="36"/>
      <c r="I75" s="36"/>
    </row>
    <row r="76" spans="1:9">
      <c r="A76" s="3" t="s">
        <v>10</v>
      </c>
      <c r="B76" s="25">
        <v>4919</v>
      </c>
      <c r="C76" s="25">
        <v>4919</v>
      </c>
      <c r="D76" s="25">
        <v>4676</v>
      </c>
      <c r="E76" s="25">
        <v>896</v>
      </c>
      <c r="F76" s="25">
        <v>6062</v>
      </c>
      <c r="G76" s="36"/>
      <c r="H76" s="36"/>
      <c r="I76" s="36"/>
    </row>
    <row r="77" spans="1:9">
      <c r="A77" s="3" t="s">
        <v>12</v>
      </c>
      <c r="B77" s="25">
        <f t="shared" ref="B77:C77" si="56">SUM(B75:B76)</f>
        <v>5815</v>
      </c>
      <c r="C77" s="25">
        <f t="shared" si="56"/>
        <v>5815</v>
      </c>
      <c r="D77" s="25">
        <f t="shared" ref="D77:E77" si="57">SUM(D75:D76)</f>
        <v>4998</v>
      </c>
      <c r="E77" s="25">
        <f t="shared" si="57"/>
        <v>1159</v>
      </c>
      <c r="F77" s="25">
        <f t="shared" ref="F77" si="58">SUM(F75:F76)</f>
        <v>6325</v>
      </c>
      <c r="G77" s="36"/>
      <c r="H77" s="36"/>
      <c r="I77" s="36"/>
    </row>
    <row r="78" spans="1:9">
      <c r="A78"/>
      <c r="B78" s="25"/>
      <c r="C78" s="25"/>
      <c r="D78" s="25"/>
      <c r="E78" s="25"/>
      <c r="F78" s="25"/>
      <c r="G78" s="36"/>
      <c r="H78" s="36"/>
      <c r="I78" s="36"/>
    </row>
    <row r="79" spans="1:9" ht="16" customHeight="1">
      <c r="A79" s="5" t="s">
        <v>15</v>
      </c>
      <c r="B79" s="26">
        <f t="shared" ref="B79" si="59">B72+B77</f>
        <v>6312</v>
      </c>
      <c r="C79" s="26">
        <f t="shared" ref="C79:E79" si="60">C72+C77</f>
        <v>6312</v>
      </c>
      <c r="D79" s="26">
        <f t="shared" ref="D79" si="61">D72+D77</f>
        <v>5734</v>
      </c>
      <c r="E79" s="26">
        <f t="shared" si="60"/>
        <v>1780</v>
      </c>
      <c r="F79" s="26">
        <f t="shared" ref="F79" si="62">F72+F77</f>
        <v>6946</v>
      </c>
      <c r="G79" s="35"/>
      <c r="H79" s="35"/>
      <c r="I79" s="35"/>
    </row>
    <row r="80" spans="1:9">
      <c r="A80"/>
      <c r="G80" s="36"/>
      <c r="H80" s="36"/>
      <c r="I80" s="36"/>
    </row>
    <row r="81" spans="1:9">
      <c r="A81"/>
      <c r="G81" s="36"/>
      <c r="H81" s="36"/>
      <c r="I81" s="36"/>
    </row>
    <row r="82" spans="1:9" ht="16" customHeight="1">
      <c r="A82" s="7" t="s">
        <v>17</v>
      </c>
      <c r="B82" s="28" t="s">
        <v>39</v>
      </c>
      <c r="C82" s="28" t="s">
        <v>38</v>
      </c>
      <c r="D82" s="28" t="s">
        <v>34</v>
      </c>
      <c r="E82" s="28" t="s">
        <v>35</v>
      </c>
      <c r="F82" s="28" t="s">
        <v>0</v>
      </c>
      <c r="G82" s="34"/>
      <c r="H82" s="34"/>
      <c r="I82" s="34"/>
    </row>
    <row r="83" spans="1:9" ht="16" customHeight="1">
      <c r="A83" s="4" t="s">
        <v>13</v>
      </c>
      <c r="B83" s="25"/>
      <c r="C83" s="25"/>
      <c r="D83" s="25"/>
      <c r="E83" s="25"/>
      <c r="F83" s="25"/>
      <c r="G83" s="36"/>
      <c r="H83" s="36"/>
      <c r="I83" s="36"/>
    </row>
    <row r="84" spans="1:9">
      <c r="A84" s="3" t="s">
        <v>9</v>
      </c>
      <c r="B84" s="25">
        <v>476</v>
      </c>
      <c r="C84" s="25">
        <v>476</v>
      </c>
      <c r="D84" s="25">
        <v>666</v>
      </c>
      <c r="E84" s="25">
        <v>683</v>
      </c>
      <c r="F84" s="25">
        <v>683</v>
      </c>
      <c r="G84" s="36"/>
      <c r="H84" s="36"/>
      <c r="I84" s="36"/>
    </row>
    <row r="85" spans="1:9">
      <c r="A85" s="3" t="s">
        <v>10</v>
      </c>
      <c r="B85" s="25">
        <v>0</v>
      </c>
      <c r="C85" s="25">
        <v>0</v>
      </c>
      <c r="D85" s="25">
        <v>0</v>
      </c>
      <c r="E85" s="25">
        <v>0</v>
      </c>
      <c r="F85" s="25">
        <v>0</v>
      </c>
      <c r="G85" s="36"/>
      <c r="H85" s="36"/>
      <c r="I85" s="36"/>
    </row>
    <row r="86" spans="1:9">
      <c r="A86" s="3" t="s">
        <v>11</v>
      </c>
      <c r="B86" s="25">
        <f t="shared" ref="B86:C86" si="63">SUM(B84:B85)</f>
        <v>476</v>
      </c>
      <c r="C86" s="25">
        <f t="shared" si="63"/>
        <v>476</v>
      </c>
      <c r="D86" s="25">
        <f t="shared" ref="D86:E86" si="64">SUM(D84:D85)</f>
        <v>666</v>
      </c>
      <c r="E86" s="25">
        <f t="shared" si="64"/>
        <v>683</v>
      </c>
      <c r="F86" s="25">
        <f t="shared" ref="F86" si="65">SUM(F84:F85)</f>
        <v>683</v>
      </c>
      <c r="G86" s="36"/>
      <c r="H86" s="36"/>
      <c r="I86" s="36"/>
    </row>
    <row r="87" spans="1:9">
      <c r="A87"/>
      <c r="B87" s="25"/>
      <c r="C87" s="25"/>
      <c r="D87" s="25"/>
      <c r="E87" s="25"/>
      <c r="F87" s="25"/>
      <c r="G87" s="36"/>
      <c r="H87" s="36"/>
      <c r="I87" s="36"/>
    </row>
    <row r="88" spans="1:9">
      <c r="A88" s="4" t="s">
        <v>14</v>
      </c>
      <c r="B88" s="25"/>
      <c r="C88" s="25"/>
      <c r="D88" s="25"/>
      <c r="E88" s="25"/>
      <c r="F88" s="25"/>
      <c r="G88" s="36"/>
      <c r="H88" s="36"/>
      <c r="I88" s="36"/>
    </row>
    <row r="89" spans="1:9">
      <c r="A89" s="3" t="s">
        <v>9</v>
      </c>
      <c r="B89" s="25">
        <v>342</v>
      </c>
      <c r="C89" s="25">
        <v>342</v>
      </c>
      <c r="D89" s="25">
        <v>313</v>
      </c>
      <c r="E89" s="25">
        <v>263</v>
      </c>
      <c r="F89" s="25">
        <v>263</v>
      </c>
      <c r="G89" s="36"/>
      <c r="H89" s="36"/>
      <c r="I89" s="36"/>
    </row>
    <row r="90" spans="1:9">
      <c r="A90" s="3" t="s">
        <v>10</v>
      </c>
      <c r="B90" s="27">
        <v>3508</v>
      </c>
      <c r="C90" s="27">
        <v>3508</v>
      </c>
      <c r="D90" s="25">
        <v>2815</v>
      </c>
      <c r="E90" s="25">
        <v>611</v>
      </c>
      <c r="F90" s="25">
        <v>2969</v>
      </c>
      <c r="G90" s="36"/>
      <c r="H90" s="36"/>
      <c r="I90" s="36"/>
    </row>
    <row r="91" spans="1:9">
      <c r="A91" s="3" t="s">
        <v>12</v>
      </c>
      <c r="B91" s="25">
        <f t="shared" ref="B91:C91" si="66">SUM(B89:B90)</f>
        <v>3850</v>
      </c>
      <c r="C91" s="25">
        <f t="shared" si="66"/>
        <v>3850</v>
      </c>
      <c r="D91" s="25">
        <f t="shared" ref="D91:E91" si="67">SUM(D89:D90)</f>
        <v>3128</v>
      </c>
      <c r="E91" s="25">
        <f t="shared" si="67"/>
        <v>874</v>
      </c>
      <c r="F91" s="25">
        <f t="shared" ref="F91" si="68">SUM(F89:F90)</f>
        <v>3232</v>
      </c>
      <c r="G91" s="36"/>
      <c r="H91" s="36"/>
      <c r="I91" s="36"/>
    </row>
    <row r="92" spans="1:9">
      <c r="A92"/>
      <c r="B92" s="25"/>
      <c r="C92" s="25"/>
      <c r="D92" s="25"/>
      <c r="E92" s="25"/>
      <c r="F92" s="25"/>
      <c r="G92" s="36"/>
      <c r="H92" s="36"/>
      <c r="I92" s="36"/>
    </row>
    <row r="93" spans="1:9" ht="16" customHeight="1">
      <c r="A93" s="5" t="s">
        <v>15</v>
      </c>
      <c r="B93" s="26">
        <f t="shared" ref="B93" si="69">B86+B91</f>
        <v>4326</v>
      </c>
      <c r="C93" s="26">
        <f t="shared" ref="C93:E93" si="70">C86+C91</f>
        <v>4326</v>
      </c>
      <c r="D93" s="26">
        <f t="shared" ref="D93" si="71">D86+D91</f>
        <v>3794</v>
      </c>
      <c r="E93" s="26">
        <f t="shared" si="70"/>
        <v>1557</v>
      </c>
      <c r="F93" s="26">
        <f t="shared" ref="F93" si="72">F86+F91</f>
        <v>3915</v>
      </c>
      <c r="G93" s="35"/>
      <c r="H93" s="35"/>
      <c r="I93" s="35"/>
    </row>
    <row r="94" spans="1:9">
      <c r="A94"/>
      <c r="G94" s="36"/>
      <c r="H94" s="36"/>
      <c r="I94" s="36"/>
    </row>
    <row r="95" spans="1:9">
      <c r="A95"/>
      <c r="G95" s="36"/>
      <c r="H95" s="36"/>
      <c r="I95" s="36"/>
    </row>
    <row r="96" spans="1:9" ht="16" customHeight="1">
      <c r="A96" s="7" t="s">
        <v>16</v>
      </c>
      <c r="B96" s="28" t="s">
        <v>39</v>
      </c>
      <c r="C96" s="28" t="s">
        <v>38</v>
      </c>
      <c r="D96" s="28" t="s">
        <v>34</v>
      </c>
      <c r="E96" s="28" t="s">
        <v>35</v>
      </c>
      <c r="F96" s="28" t="s">
        <v>0</v>
      </c>
      <c r="G96" s="34"/>
      <c r="H96" s="34"/>
      <c r="I96" s="34"/>
    </row>
    <row r="97" spans="1:9" ht="16" customHeight="1">
      <c r="A97" s="4" t="s">
        <v>13</v>
      </c>
      <c r="B97" s="25"/>
      <c r="C97" s="25"/>
      <c r="D97" s="25"/>
      <c r="E97" s="25"/>
      <c r="F97" s="25"/>
      <c r="G97" s="36"/>
      <c r="H97" s="36"/>
      <c r="I97" s="36"/>
    </row>
    <row r="98" spans="1:9">
      <c r="A98" s="3" t="s">
        <v>9</v>
      </c>
      <c r="B98" s="25">
        <v>484</v>
      </c>
      <c r="C98" s="25">
        <v>492</v>
      </c>
      <c r="D98" s="25">
        <v>954</v>
      </c>
      <c r="E98" s="25">
        <v>1011</v>
      </c>
      <c r="F98" s="25">
        <v>1011</v>
      </c>
      <c r="G98" s="36"/>
      <c r="H98" s="36"/>
      <c r="I98" s="36"/>
    </row>
    <row r="99" spans="1:9">
      <c r="A99" s="3" t="s">
        <v>10</v>
      </c>
      <c r="B99" s="25">
        <v>0</v>
      </c>
      <c r="C99" s="25">
        <v>0</v>
      </c>
      <c r="D99" s="25">
        <v>0</v>
      </c>
      <c r="E99" s="25">
        <v>0</v>
      </c>
      <c r="F99" s="25">
        <v>0</v>
      </c>
      <c r="G99" s="36"/>
      <c r="H99" s="36"/>
      <c r="I99" s="36"/>
    </row>
    <row r="100" spans="1:9">
      <c r="A100" s="3" t="s">
        <v>11</v>
      </c>
      <c r="B100" s="25">
        <f t="shared" ref="B100:C100" si="73">SUM(B98:B99)</f>
        <v>484</v>
      </c>
      <c r="C100" s="25">
        <f t="shared" si="73"/>
        <v>492</v>
      </c>
      <c r="D100" s="25">
        <f t="shared" ref="D100:E100" si="74">SUM(D98:D99)</f>
        <v>954</v>
      </c>
      <c r="E100" s="25">
        <f t="shared" si="74"/>
        <v>1011</v>
      </c>
      <c r="F100" s="25">
        <f t="shared" ref="F100" si="75">SUM(F98:F99)</f>
        <v>1011</v>
      </c>
      <c r="G100" s="36"/>
      <c r="H100" s="36"/>
      <c r="I100" s="36"/>
    </row>
    <row r="101" spans="1:9">
      <c r="A101"/>
      <c r="B101" s="25"/>
      <c r="C101" s="25"/>
      <c r="D101" s="25"/>
      <c r="E101" s="25"/>
      <c r="F101" s="25"/>
      <c r="G101" s="36"/>
      <c r="H101" s="36"/>
      <c r="I101" s="36"/>
    </row>
    <row r="102" spans="1:9">
      <c r="A102" s="4" t="s">
        <v>14</v>
      </c>
      <c r="B102" s="25"/>
      <c r="C102" s="25"/>
      <c r="D102" s="25"/>
      <c r="E102" s="25"/>
      <c r="F102" s="25"/>
      <c r="G102" s="36"/>
      <c r="H102" s="36"/>
      <c r="I102" s="36"/>
    </row>
    <row r="103" spans="1:9">
      <c r="A103" s="3" t="s">
        <v>9</v>
      </c>
      <c r="B103" s="25">
        <v>491</v>
      </c>
      <c r="C103" s="25">
        <v>490</v>
      </c>
      <c r="D103" s="25">
        <v>322</v>
      </c>
      <c r="E103" s="25">
        <v>263</v>
      </c>
      <c r="F103" s="25">
        <v>263</v>
      </c>
      <c r="G103" s="36"/>
      <c r="H103" s="36"/>
      <c r="I103" s="36"/>
    </row>
    <row r="104" spans="1:9">
      <c r="A104" s="3" t="s">
        <v>10</v>
      </c>
      <c r="B104" s="25">
        <v>12171</v>
      </c>
      <c r="C104" s="25">
        <v>6346</v>
      </c>
      <c r="D104" s="25">
        <v>2998</v>
      </c>
      <c r="E104" s="25">
        <v>1071</v>
      </c>
      <c r="F104" s="25">
        <v>2877</v>
      </c>
      <c r="G104" s="36"/>
      <c r="H104" s="36"/>
      <c r="I104" s="36"/>
    </row>
    <row r="105" spans="1:9">
      <c r="A105" s="3" t="s">
        <v>12</v>
      </c>
      <c r="B105" s="25">
        <f t="shared" ref="B105:C105" si="76">SUM(B103:B104)</f>
        <v>12662</v>
      </c>
      <c r="C105" s="25">
        <f t="shared" si="76"/>
        <v>6836</v>
      </c>
      <c r="D105" s="25">
        <f t="shared" ref="D105:E105" si="77">SUM(D103:D104)</f>
        <v>3320</v>
      </c>
      <c r="E105" s="25">
        <f t="shared" si="77"/>
        <v>1334</v>
      </c>
      <c r="F105" s="25">
        <f t="shared" ref="F105" si="78">SUM(F103:F104)</f>
        <v>3140</v>
      </c>
      <c r="G105" s="36"/>
      <c r="H105" s="36"/>
      <c r="I105" s="36"/>
    </row>
    <row r="106" spans="1:9">
      <c r="A106"/>
      <c r="B106" s="25"/>
      <c r="C106" s="25"/>
      <c r="D106" s="25"/>
      <c r="E106" s="25"/>
      <c r="F106" s="25"/>
      <c r="G106" s="36"/>
      <c r="H106" s="36"/>
      <c r="I106" s="36"/>
    </row>
    <row r="107" spans="1:9" ht="16" customHeight="1">
      <c r="A107" s="5" t="s">
        <v>15</v>
      </c>
      <c r="B107" s="26">
        <f t="shared" ref="B107" si="79">B100+B105</f>
        <v>13146</v>
      </c>
      <c r="C107" s="26">
        <f t="shared" ref="C107:E107" si="80">C100+C105</f>
        <v>7328</v>
      </c>
      <c r="D107" s="26">
        <f t="shared" ref="D107" si="81">D100+D105</f>
        <v>4274</v>
      </c>
      <c r="E107" s="26">
        <f t="shared" si="80"/>
        <v>2345</v>
      </c>
      <c r="F107" s="26">
        <f t="shared" ref="F107" si="82">F100+F105</f>
        <v>4151</v>
      </c>
      <c r="G107" s="35"/>
      <c r="H107" s="35"/>
      <c r="I107" s="35"/>
    </row>
    <row r="108" spans="1:9">
      <c r="A108"/>
      <c r="G108" s="36"/>
      <c r="H108" s="36"/>
      <c r="I108" s="36"/>
    </row>
    <row r="109" spans="1:9">
      <c r="A109"/>
      <c r="G109" s="36"/>
      <c r="H109" s="36"/>
      <c r="I109" s="36"/>
    </row>
    <row r="110" spans="1:9" ht="16" customHeight="1">
      <c r="A110" s="7" t="s">
        <v>36</v>
      </c>
      <c r="B110" s="28" t="s">
        <v>39</v>
      </c>
      <c r="C110" s="28" t="s">
        <v>38</v>
      </c>
      <c r="D110" s="28" t="s">
        <v>34</v>
      </c>
      <c r="E110" s="28" t="s">
        <v>35</v>
      </c>
      <c r="F110" s="28" t="s">
        <v>0</v>
      </c>
      <c r="G110" s="34"/>
      <c r="H110" s="34"/>
      <c r="I110" s="34"/>
    </row>
    <row r="111" spans="1:9" ht="16" customHeight="1">
      <c r="A111" s="4" t="s">
        <v>13</v>
      </c>
      <c r="B111" s="25"/>
      <c r="C111" s="25"/>
      <c r="D111" s="25"/>
      <c r="E111" s="25"/>
      <c r="F111" s="25"/>
      <c r="G111" s="36"/>
      <c r="H111" s="36"/>
      <c r="I111" s="36"/>
    </row>
    <row r="112" spans="1:9">
      <c r="A112" s="3" t="s">
        <v>9</v>
      </c>
      <c r="B112" s="25">
        <v>512</v>
      </c>
      <c r="C112" s="25">
        <v>512</v>
      </c>
      <c r="D112" s="25">
        <v>780</v>
      </c>
      <c r="E112" s="25">
        <v>1077</v>
      </c>
      <c r="F112" s="25">
        <v>1077</v>
      </c>
      <c r="G112" s="36"/>
      <c r="H112" s="36"/>
      <c r="I112" s="36"/>
    </row>
    <row r="113" spans="1:9">
      <c r="A113" s="3" t="s">
        <v>10</v>
      </c>
      <c r="B113" s="25">
        <v>0</v>
      </c>
      <c r="C113" s="25">
        <v>0</v>
      </c>
      <c r="D113" s="25">
        <v>0</v>
      </c>
      <c r="E113" s="25">
        <v>0</v>
      </c>
      <c r="F113" s="25">
        <v>0</v>
      </c>
      <c r="G113" s="36"/>
      <c r="H113" s="36"/>
      <c r="I113" s="36"/>
    </row>
    <row r="114" spans="1:9">
      <c r="A114" s="3" t="s">
        <v>11</v>
      </c>
      <c r="B114" s="25">
        <f t="shared" ref="B114:C114" si="83">SUM(B112:B113)</f>
        <v>512</v>
      </c>
      <c r="C114" s="25">
        <f t="shared" si="83"/>
        <v>512</v>
      </c>
      <c r="D114" s="25">
        <f t="shared" ref="D114:E114" si="84">SUM(D112:D113)</f>
        <v>780</v>
      </c>
      <c r="E114" s="25">
        <f t="shared" si="84"/>
        <v>1077</v>
      </c>
      <c r="F114" s="25">
        <f t="shared" ref="F114" si="85">SUM(F112:F113)</f>
        <v>1077</v>
      </c>
      <c r="G114" s="36"/>
      <c r="H114" s="36"/>
      <c r="I114" s="36"/>
    </row>
    <row r="115" spans="1:9">
      <c r="A115"/>
      <c r="B115" s="25"/>
      <c r="C115" s="25"/>
      <c r="D115" s="25"/>
      <c r="E115" s="25"/>
      <c r="F115" s="25"/>
      <c r="G115" s="36"/>
      <c r="H115" s="36"/>
      <c r="I115" s="36"/>
    </row>
    <row r="116" spans="1:9">
      <c r="A116" s="4" t="s">
        <v>14</v>
      </c>
      <c r="B116" s="25"/>
      <c r="C116" s="25"/>
      <c r="D116" s="25"/>
      <c r="E116" s="25"/>
      <c r="F116" s="25"/>
      <c r="G116" s="36"/>
      <c r="H116" s="36"/>
      <c r="I116" s="36"/>
    </row>
    <row r="117" spans="1:9">
      <c r="A117" s="3" t="s">
        <v>9</v>
      </c>
      <c r="B117" s="25">
        <v>538</v>
      </c>
      <c r="C117" s="25">
        <v>538</v>
      </c>
      <c r="D117" s="25">
        <v>322</v>
      </c>
      <c r="E117" s="25">
        <v>263</v>
      </c>
      <c r="F117" s="25">
        <v>263</v>
      </c>
      <c r="G117" s="36"/>
      <c r="H117" s="36"/>
      <c r="I117" s="36"/>
    </row>
    <row r="118" spans="1:9">
      <c r="A118" s="3" t="s">
        <v>10</v>
      </c>
      <c r="B118" s="25">
        <v>24532</v>
      </c>
      <c r="C118" s="25">
        <v>12845</v>
      </c>
      <c r="D118" s="25">
        <v>8281</v>
      </c>
      <c r="E118" s="25">
        <v>2785</v>
      </c>
      <c r="F118" s="25">
        <v>7016</v>
      </c>
      <c r="G118" s="36"/>
      <c r="H118" s="36"/>
      <c r="I118" s="36"/>
    </row>
    <row r="119" spans="1:9">
      <c r="A119" s="3" t="s">
        <v>12</v>
      </c>
      <c r="B119" s="25">
        <f t="shared" ref="B119:C119" si="86">SUM(B117:B118)</f>
        <v>25070</v>
      </c>
      <c r="C119" s="25">
        <f t="shared" si="86"/>
        <v>13383</v>
      </c>
      <c r="D119" s="25">
        <f t="shared" ref="D119:E119" si="87">SUM(D117:D118)</f>
        <v>8603</v>
      </c>
      <c r="E119" s="25">
        <f t="shared" si="87"/>
        <v>3048</v>
      </c>
      <c r="F119" s="25">
        <f t="shared" ref="F119" si="88">SUM(F117:F118)</f>
        <v>7279</v>
      </c>
      <c r="G119" s="36"/>
      <c r="H119" s="36"/>
      <c r="I119" s="36"/>
    </row>
    <row r="120" spans="1:9">
      <c r="A120"/>
      <c r="B120" s="25"/>
      <c r="C120" s="25"/>
      <c r="D120" s="25"/>
      <c r="E120" s="25"/>
      <c r="F120" s="25"/>
      <c r="G120" s="36"/>
      <c r="H120" s="36"/>
      <c r="I120" s="36"/>
    </row>
    <row r="121" spans="1:9" ht="16" customHeight="1">
      <c r="A121" s="5" t="s">
        <v>15</v>
      </c>
      <c r="B121" s="26">
        <f t="shared" ref="B121" si="89">B114+B119</f>
        <v>25582</v>
      </c>
      <c r="C121" s="26">
        <f t="shared" ref="C121:E121" si="90">C114+C119</f>
        <v>13895</v>
      </c>
      <c r="D121" s="26">
        <f t="shared" ref="D121" si="91">D114+D119</f>
        <v>9383</v>
      </c>
      <c r="E121" s="26">
        <f t="shared" si="90"/>
        <v>4125</v>
      </c>
      <c r="F121" s="26">
        <f t="shared" ref="F121" si="92">F114+F119</f>
        <v>8356</v>
      </c>
      <c r="G121" s="35"/>
      <c r="H121" s="35"/>
      <c r="I121" s="35"/>
    </row>
  </sheetData>
  <phoneticPr fontId="9" type="noConversion"/>
  <pageMargins left="0.75" right="0.75" top="1" bottom="1" header="0.5" footer="0.5"/>
  <pageSetup paperSize="1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Markku Laine</dc:creator>
  <cp:lastModifiedBy>Markku Laine</cp:lastModifiedBy>
  <dcterms:created xsi:type="dcterms:W3CDTF">2015-04-22T15:08:45Z</dcterms:created>
  <dcterms:modified xsi:type="dcterms:W3CDTF">2015-10-08T10:39:31Z</dcterms:modified>
</cp:coreProperties>
</file>